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911"/>
  <workbookPr updateLinks="never"/>
  <mc:AlternateContent xmlns:mc="http://schemas.openxmlformats.org/markup-compatibility/2006">
    <mc:Choice Requires="x15">
      <x15ac:absPath xmlns:x15ac="http://schemas.microsoft.com/office/spreadsheetml/2010/11/ac" url="/Users/Stransky/Documents/_Work/DCF/Reports/AnnRep2021/Evaluation/"/>
    </mc:Choice>
  </mc:AlternateContent>
  <xr:revisionPtr revIDLastSave="0" documentId="8_{13BDDFA9-42C9-E242-9D22-321420CB754F}" xr6:coauthVersionLast="47" xr6:coauthVersionMax="47" xr10:uidLastSave="{00000000-0000-0000-0000-000000000000}"/>
  <bookViews>
    <workbookView xWindow="0" yWindow="460" windowWidth="35840" windowHeight="20400" tabRatio="904" firstSheet="10" activeTab="16" xr2:uid="{00000000-000D-0000-FFFF-FFFF00000000}"/>
  </bookViews>
  <sheets>
    <sheet name="Table1A List of required stocks" sheetId="1" r:id="rId1"/>
    <sheet name="Table1B Planning of sampling " sheetId="2" r:id="rId2"/>
    <sheet name="Table1C Sampling intensity " sheetId="24" r:id="rId3"/>
    <sheet name="Table1D Recreational Fisheries" sheetId="25" r:id="rId4"/>
    <sheet name="Table1E Anadromous catadromous" sheetId="5" r:id="rId5"/>
    <sheet name="Table1F Incidental by catch" sheetId="26" r:id="rId6"/>
    <sheet name="Table1G List of research survey" sheetId="8" r:id="rId7"/>
    <sheet name="Table1H Research survey data" sheetId="10" r:id="rId8"/>
    <sheet name="Table2A Fishing activity variab" sheetId="9" r:id="rId9"/>
    <sheet name="Table3A  Pop segment fisheries" sheetId="11" r:id="rId10"/>
    <sheet name="Table3B Pop segments aquacultur" sheetId="12" r:id="rId11"/>
    <sheet name="Table3C Pop segments processing" sheetId="27" r:id="rId12"/>
    <sheet name="Table4A Sampling plan descripti" sheetId="31" r:id="rId13"/>
    <sheet name="Table4B Sampling frame descrip" sheetId="15" r:id="rId14"/>
    <sheet name="Table4C Data on the fisheries" sheetId="16" r:id="rId15"/>
    <sheet name="Table4D Landing locations" sheetId="17" r:id="rId16"/>
    <sheet name="Table5A Quality assurance frame" sheetId="29" r:id="rId17"/>
    <sheet name="Table5B Quality assurance frame" sheetId="19" r:id="rId18"/>
    <sheet name="Table6A_Data_availability" sheetId="20" r:id="rId19"/>
    <sheet name="Table7A_Planned Regional_coord" sheetId="22" r:id="rId20"/>
    <sheet name="Table7B_Follow up of Recommenda" sheetId="30" r:id="rId21"/>
    <sheet name="Table7C_Bi- and multilateral " sheetId="21" r:id="rId22"/>
  </sheets>
  <externalReferences>
    <externalReference r:id="rId23"/>
    <externalReference r:id="rId24"/>
  </externalReferences>
  <definedNames>
    <definedName name="_xlnm._FilterDatabase" localSheetId="0" hidden="1">'Table1A List of required stocks'!$A$4:$M$4</definedName>
    <definedName name="_xlnm._FilterDatabase" localSheetId="1" hidden="1">'Table1B Planning of sampling '!$A$4:$F$5</definedName>
    <definedName name="_xlnm._FilterDatabase" localSheetId="2" hidden="1">'Table1C Sampling intensity '!$A$4:$Q$291</definedName>
    <definedName name="_xlnm._FilterDatabase" localSheetId="3" hidden="1">'Table1D Recreational Fisheries'!$A$4:$Y$4</definedName>
    <definedName name="_xlnm._FilterDatabase" localSheetId="4" hidden="1">'Table1E Anadromous catadromous'!$A$4:$U$4</definedName>
    <definedName name="_xlnm._FilterDatabase" localSheetId="5" hidden="1">'Table1F Incidental by catch'!$A$5:$W$5</definedName>
    <definedName name="_xlnm._FilterDatabase" localSheetId="6" hidden="1">'Table1G List of research survey'!$A$4:$AA$4</definedName>
    <definedName name="_xlnm._FilterDatabase" localSheetId="7" hidden="1">'Table1H Research survey data'!$A$4:$M$4</definedName>
    <definedName name="_xlnm._FilterDatabase" localSheetId="8" hidden="1">'Table2A Fishing activity variab'!$A$4:$T$4</definedName>
    <definedName name="_xlnm._FilterDatabase" localSheetId="9" hidden="1">'Table3A  Pop segment fisheries'!$A$4:$R$4</definedName>
    <definedName name="_xlnm._FilterDatabase" localSheetId="11" hidden="1">'Table3C Pop segments processing'!$A$4:$O$4</definedName>
    <definedName name="_xlnm._FilterDatabase" localSheetId="13" hidden="1">'Table4B Sampling frame descrip'!$A$4:$F$4</definedName>
    <definedName name="_xlnm._FilterDatabase" localSheetId="14" hidden="1">'Table4C Data on the fisheries'!$A$4:$V$4</definedName>
    <definedName name="_xlnm._FilterDatabase" localSheetId="15" hidden="1">'Table4D Landing locations'!$A$4:$K$4</definedName>
    <definedName name="_xlnm._FilterDatabase" localSheetId="16" hidden="1">'Table5A Quality assurance frame'!$A$5:$T$24</definedName>
    <definedName name="_xlnm._FilterDatabase" localSheetId="17" hidden="1">'Table5B Quality assurance frame'!$A$1</definedName>
    <definedName name="_xlnm._FilterDatabase" localSheetId="18" hidden="1">Table6A_Data_availability!$A$1</definedName>
    <definedName name="_xlnm._FilterDatabase" localSheetId="19" hidden="1">'Table7A_Planned Regional_coord'!$A$4:$H$4</definedName>
    <definedName name="_xlnm._FilterDatabase" localSheetId="20" hidden="1">'Table7B_Follow up of Recommenda'!$A$4:$K$4</definedName>
    <definedName name="_xlnm._FilterDatabase" localSheetId="21" hidden="1">'Table7C_Bi- and multilateral '!$A$4:$J$4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R5" i="31" l="1"/>
  <c r="R6" i="31"/>
  <c r="R8" i="31"/>
  <c r="R9" i="31"/>
  <c r="R10" i="31"/>
  <c r="R11" i="31"/>
  <c r="R12" i="31"/>
  <c r="R13" i="31"/>
  <c r="R14" i="31"/>
  <c r="R15" i="31"/>
  <c r="R16" i="31"/>
  <c r="R17" i="31"/>
  <c r="R18" i="31"/>
  <c r="R19" i="31"/>
  <c r="R20" i="31"/>
  <c r="R21" i="31"/>
  <c r="R28" i="31"/>
  <c r="R27" i="31"/>
  <c r="R26" i="31"/>
  <c r="R25" i="31"/>
  <c r="R24" i="31"/>
  <c r="R23" i="31"/>
  <c r="R22" i="31"/>
  <c r="R7" i="31"/>
  <c r="N32" i="27"/>
  <c r="L32" i="27"/>
  <c r="N31" i="27"/>
  <c r="L31" i="27"/>
  <c r="N30" i="27"/>
  <c r="L30" i="27"/>
  <c r="N29" i="27"/>
  <c r="L29" i="27"/>
  <c r="N28" i="27"/>
  <c r="L28" i="27"/>
  <c r="N27" i="27"/>
  <c r="L27" i="27"/>
  <c r="N26" i="27"/>
  <c r="L26" i="27"/>
  <c r="N23" i="27"/>
  <c r="L23" i="27"/>
  <c r="N22" i="27"/>
  <c r="L22" i="27"/>
  <c r="N21" i="27"/>
  <c r="L21" i="27"/>
  <c r="N20" i="27"/>
  <c r="L20" i="27"/>
  <c r="N19" i="27"/>
  <c r="L19" i="27"/>
  <c r="N18" i="27"/>
  <c r="L18" i="27"/>
  <c r="N17" i="27"/>
  <c r="L17" i="27"/>
  <c r="N16" i="27"/>
  <c r="L16" i="27"/>
  <c r="N15" i="27"/>
  <c r="N14" i="27"/>
  <c r="L14" i="27"/>
  <c r="N13" i="27"/>
  <c r="N12" i="27"/>
  <c r="N11" i="27"/>
  <c r="N10" i="27"/>
  <c r="N9" i="27"/>
  <c r="N8" i="27"/>
  <c r="N7" i="27"/>
  <c r="N6" i="27"/>
  <c r="N5" i="27"/>
  <c r="L5" i="27"/>
  <c r="N291" i="24"/>
  <c r="N290" i="24"/>
  <c r="N289" i="24"/>
  <c r="N288" i="24"/>
  <c r="N287" i="24"/>
  <c r="N286" i="24"/>
  <c r="N285" i="24"/>
  <c r="N284" i="24"/>
  <c r="N283" i="24"/>
  <c r="N282" i="24"/>
  <c r="N281" i="24"/>
  <c r="N280" i="24"/>
  <c r="N279" i="24"/>
  <c r="N278" i="24"/>
  <c r="N277" i="24"/>
  <c r="N276" i="24"/>
  <c r="N275" i="24"/>
  <c r="N274" i="24"/>
  <c r="N273" i="24"/>
  <c r="N272" i="24"/>
  <c r="N271" i="24"/>
  <c r="N270" i="24"/>
  <c r="N269" i="24"/>
  <c r="N268" i="24"/>
  <c r="N267" i="24"/>
  <c r="N266" i="24"/>
  <c r="N265" i="24"/>
  <c r="N264" i="24"/>
  <c r="N263" i="24"/>
  <c r="N262" i="24"/>
  <c r="N261" i="24"/>
  <c r="N260" i="24"/>
  <c r="N259" i="24"/>
  <c r="N258" i="24"/>
  <c r="N257" i="24"/>
  <c r="N256" i="24"/>
  <c r="N255" i="24"/>
  <c r="N254" i="24"/>
  <c r="N253" i="24"/>
  <c r="N252" i="24"/>
  <c r="N251" i="24"/>
  <c r="N250" i="24"/>
  <c r="N249" i="24"/>
  <c r="N248" i="24"/>
  <c r="N247" i="24"/>
  <c r="N246" i="24"/>
  <c r="N245" i="24"/>
  <c r="N244" i="24"/>
  <c r="N243" i="24"/>
  <c r="N242" i="24"/>
  <c r="N241" i="24"/>
  <c r="N240" i="24"/>
  <c r="N239" i="24"/>
  <c r="N238" i="24"/>
  <c r="N237" i="24"/>
  <c r="N236" i="24"/>
  <c r="N235" i="24"/>
  <c r="N234" i="24"/>
  <c r="N233" i="24"/>
  <c r="N232" i="24"/>
  <c r="N231" i="24"/>
  <c r="N230" i="24"/>
  <c r="N229" i="24"/>
  <c r="N228" i="24"/>
  <c r="N227" i="24"/>
  <c r="N226" i="24"/>
  <c r="N225" i="24"/>
  <c r="N224" i="24"/>
  <c r="N223" i="24"/>
  <c r="N222" i="24"/>
  <c r="N221" i="24"/>
  <c r="N220" i="24"/>
  <c r="N219" i="24"/>
  <c r="N218" i="24"/>
  <c r="N217" i="24"/>
  <c r="N216" i="24"/>
  <c r="N215" i="24"/>
  <c r="N214" i="24"/>
  <c r="N213" i="24"/>
  <c r="N212" i="24"/>
  <c r="N211" i="24"/>
  <c r="N210" i="24"/>
  <c r="N209" i="24"/>
  <c r="N208" i="24"/>
  <c r="N207" i="24"/>
  <c r="N206" i="24"/>
  <c r="N205" i="24"/>
  <c r="N204" i="24"/>
  <c r="N203" i="24"/>
  <c r="N202" i="24"/>
  <c r="N201" i="24"/>
  <c r="N200" i="24"/>
  <c r="N199" i="24"/>
  <c r="N198" i="24"/>
  <c r="N197" i="24"/>
  <c r="N196" i="24"/>
  <c r="N195" i="24"/>
  <c r="N194" i="24"/>
  <c r="N193" i="24"/>
  <c r="N192" i="24"/>
  <c r="N191" i="24"/>
  <c r="N190" i="24"/>
  <c r="N189" i="24"/>
  <c r="N188" i="24"/>
  <c r="N187" i="24"/>
  <c r="N186" i="24"/>
  <c r="N185" i="24"/>
  <c r="N184" i="24"/>
  <c r="N183" i="24"/>
  <c r="N182" i="24"/>
  <c r="N181" i="24"/>
  <c r="N180" i="24"/>
  <c r="N179" i="24"/>
  <c r="N178" i="24"/>
  <c r="N177" i="24"/>
  <c r="N176" i="24"/>
  <c r="N175" i="24"/>
  <c r="N174" i="24"/>
  <c r="N173" i="24"/>
  <c r="N172" i="24"/>
  <c r="N171" i="24"/>
  <c r="N170" i="24"/>
  <c r="N169" i="24"/>
  <c r="N168" i="24"/>
  <c r="N167" i="24"/>
  <c r="N166" i="24"/>
  <c r="N165" i="24"/>
  <c r="N164" i="24"/>
  <c r="N163" i="24"/>
  <c r="N162" i="24"/>
  <c r="N161" i="24"/>
  <c r="N160" i="24"/>
  <c r="N159" i="24"/>
  <c r="N158" i="24"/>
  <c r="N157" i="24"/>
  <c r="N156" i="24"/>
  <c r="N155" i="24"/>
  <c r="N154" i="24"/>
  <c r="N153" i="24"/>
  <c r="N152" i="24"/>
  <c r="N151" i="24"/>
  <c r="N150" i="24"/>
  <c r="N149" i="24"/>
  <c r="N148" i="24"/>
  <c r="N147" i="24"/>
  <c r="N146" i="24"/>
  <c r="N145" i="24"/>
  <c r="N144" i="24"/>
  <c r="N143" i="24"/>
  <c r="N142" i="24"/>
  <c r="N141" i="24"/>
  <c r="N140" i="24"/>
  <c r="N139" i="24"/>
  <c r="N138" i="24"/>
  <c r="N137" i="24"/>
  <c r="N136" i="24"/>
  <c r="N135" i="24"/>
  <c r="N134" i="24"/>
  <c r="N133" i="24"/>
  <c r="N132" i="24"/>
  <c r="N131" i="24"/>
  <c r="N130" i="24"/>
  <c r="N129" i="24"/>
  <c r="N128" i="24"/>
  <c r="N127" i="24"/>
  <c r="N126" i="24"/>
  <c r="N125" i="24"/>
  <c r="N124" i="24"/>
  <c r="N123" i="24"/>
  <c r="N122" i="24"/>
  <c r="N121" i="24"/>
  <c r="N120" i="24"/>
  <c r="N119" i="24"/>
  <c r="N118" i="24"/>
  <c r="N117" i="24"/>
  <c r="N116" i="24"/>
  <c r="N115" i="24"/>
  <c r="N114" i="24"/>
  <c r="N113" i="24"/>
  <c r="N112" i="24"/>
  <c r="N111" i="24"/>
  <c r="N110" i="24"/>
  <c r="N109" i="24"/>
  <c r="N108" i="24"/>
  <c r="N107" i="24"/>
  <c r="N106" i="24"/>
  <c r="N105" i="24"/>
  <c r="N104" i="24"/>
  <c r="N103" i="24"/>
  <c r="N102" i="24"/>
  <c r="N101" i="24"/>
  <c r="N100" i="24"/>
  <c r="N99" i="24"/>
  <c r="N98" i="24"/>
  <c r="N97" i="24"/>
  <c r="N96" i="24"/>
  <c r="N95" i="24"/>
  <c r="N94" i="24"/>
  <c r="N93" i="24"/>
  <c r="N92" i="24"/>
  <c r="N91" i="24"/>
  <c r="N90" i="24"/>
  <c r="N89" i="24"/>
  <c r="N88" i="24"/>
  <c r="N87" i="24"/>
  <c r="N86" i="24"/>
  <c r="N85" i="24"/>
  <c r="N84" i="24"/>
  <c r="N83" i="24"/>
  <c r="N82" i="24"/>
  <c r="N81" i="24"/>
  <c r="N80" i="24"/>
  <c r="N79" i="24"/>
  <c r="N78" i="24"/>
  <c r="N77" i="24"/>
  <c r="N76" i="24"/>
  <c r="N75" i="24"/>
  <c r="N74" i="24"/>
  <c r="N73" i="24"/>
  <c r="N72" i="24"/>
  <c r="N71" i="24"/>
  <c r="N70" i="24"/>
  <c r="N69" i="24"/>
  <c r="N68" i="24"/>
  <c r="N67" i="24"/>
  <c r="N66" i="24"/>
  <c r="N65" i="24"/>
  <c r="N64" i="24"/>
  <c r="N63" i="24"/>
  <c r="N62" i="24"/>
  <c r="N61" i="24"/>
  <c r="N60" i="24"/>
  <c r="N59" i="24"/>
  <c r="N58" i="24"/>
  <c r="N57" i="24"/>
  <c r="N56" i="24"/>
  <c r="N55" i="24"/>
  <c r="N54" i="24"/>
  <c r="N53" i="24"/>
  <c r="N52" i="24"/>
  <c r="N51" i="24"/>
  <c r="N50" i="24"/>
  <c r="N49" i="24"/>
  <c r="N48" i="24"/>
  <c r="N47" i="24"/>
  <c r="N46" i="24"/>
  <c r="N45" i="24"/>
  <c r="N44" i="24"/>
  <c r="N43" i="24"/>
  <c r="N42" i="24"/>
  <c r="N41" i="24"/>
  <c r="N40" i="24"/>
  <c r="N39" i="24"/>
  <c r="N38" i="24"/>
  <c r="N37" i="24"/>
  <c r="N36" i="24"/>
  <c r="N35" i="24"/>
  <c r="N34" i="24"/>
  <c r="N33" i="24"/>
  <c r="N32" i="24"/>
  <c r="N31" i="24"/>
  <c r="N30" i="24"/>
  <c r="N29" i="24"/>
  <c r="N28" i="24"/>
  <c r="N27" i="24"/>
  <c r="N26" i="24"/>
  <c r="N25" i="24"/>
  <c r="N24" i="24"/>
  <c r="N23" i="24"/>
  <c r="N22" i="24"/>
  <c r="N21" i="24"/>
  <c r="N20" i="24"/>
  <c r="N19" i="24"/>
  <c r="N18" i="24"/>
  <c r="N17" i="24"/>
  <c r="N16" i="24"/>
  <c r="N15" i="24"/>
  <c r="N14" i="24"/>
  <c r="N13" i="24"/>
  <c r="N12" i="24"/>
  <c r="N11" i="24"/>
  <c r="N10" i="24"/>
  <c r="N9" i="24"/>
  <c r="N8" i="24"/>
  <c r="N7" i="24"/>
  <c r="N6" i="24"/>
  <c r="N5" i="24"/>
  <c r="Z28" i="8"/>
  <c r="Y28" i="8"/>
  <c r="Z27" i="8"/>
  <c r="Y27" i="8"/>
  <c r="Z26" i="8"/>
  <c r="Y26" i="8"/>
  <c r="S17" i="16"/>
  <c r="S16" i="16"/>
  <c r="S15" i="16"/>
  <c r="S14" i="16"/>
  <c r="S13" i="16"/>
  <c r="S12" i="16"/>
  <c r="S11" i="16"/>
  <c r="Q100" i="12"/>
  <c r="P100" i="12"/>
  <c r="O100" i="12"/>
  <c r="Q99" i="12"/>
  <c r="P99" i="12"/>
  <c r="O99" i="12"/>
  <c r="Q98" i="12"/>
  <c r="P98" i="12"/>
  <c r="O98" i="12"/>
  <c r="Q97" i="12"/>
  <c r="P97" i="12"/>
  <c r="O97" i="12"/>
  <c r="Q96" i="12"/>
  <c r="P96" i="12"/>
  <c r="O96" i="12"/>
  <c r="Q95" i="12"/>
  <c r="P95" i="12"/>
  <c r="O95" i="12"/>
  <c r="Q94" i="12"/>
  <c r="P94" i="12"/>
  <c r="O94" i="12"/>
  <c r="Q93" i="12"/>
  <c r="P93" i="12"/>
  <c r="O93" i="12"/>
  <c r="Q92" i="12"/>
  <c r="P92" i="12"/>
  <c r="O92" i="12"/>
  <c r="Q91" i="12"/>
  <c r="P91" i="12"/>
  <c r="O91" i="12"/>
  <c r="Q90" i="12"/>
  <c r="P90" i="12"/>
  <c r="O90" i="12"/>
  <c r="Q89" i="12"/>
  <c r="P89" i="12"/>
  <c r="O89" i="12"/>
  <c r="Q88" i="12"/>
  <c r="P88" i="12"/>
  <c r="O88" i="12"/>
  <c r="Q86" i="12"/>
  <c r="P86" i="12"/>
  <c r="O86" i="12"/>
  <c r="Q85" i="12"/>
  <c r="P85" i="12"/>
  <c r="O85" i="12"/>
  <c r="Q84" i="12"/>
  <c r="P84" i="12"/>
  <c r="O84" i="12"/>
  <c r="Q83" i="12"/>
  <c r="P83" i="12"/>
  <c r="O83" i="12"/>
  <c r="Q82" i="12"/>
  <c r="P82" i="12"/>
  <c r="O82" i="12"/>
  <c r="Q81" i="12"/>
  <c r="P81" i="12"/>
  <c r="O81" i="12"/>
  <c r="Q80" i="12"/>
  <c r="P80" i="12"/>
  <c r="O80" i="12"/>
  <c r="Q79" i="12"/>
  <c r="P79" i="12"/>
  <c r="O79" i="12"/>
  <c r="Q78" i="12"/>
  <c r="P78" i="12"/>
  <c r="O78" i="12"/>
  <c r="Q77" i="12"/>
  <c r="P77" i="12"/>
  <c r="O77" i="12"/>
  <c r="Q76" i="12"/>
  <c r="P76" i="12"/>
  <c r="O76" i="12"/>
  <c r="Q74" i="12"/>
  <c r="P74" i="12"/>
  <c r="O74" i="12"/>
  <c r="Q73" i="12"/>
  <c r="P73" i="12"/>
  <c r="O73" i="12"/>
  <c r="Q72" i="12"/>
  <c r="P72" i="12"/>
  <c r="O72" i="12"/>
  <c r="Q71" i="12"/>
  <c r="P71" i="12"/>
  <c r="O71" i="12"/>
  <c r="Q70" i="12"/>
  <c r="P70" i="12"/>
  <c r="O70" i="12"/>
  <c r="Q69" i="12"/>
  <c r="P69" i="12"/>
  <c r="O69" i="12"/>
  <c r="Q68" i="12"/>
  <c r="P68" i="12"/>
  <c r="O68" i="12"/>
  <c r="Q67" i="12"/>
  <c r="P67" i="12"/>
  <c r="O67" i="12"/>
  <c r="Q66" i="12"/>
  <c r="P66" i="12"/>
  <c r="O66" i="12"/>
  <c r="Q65" i="12"/>
  <c r="P65" i="12"/>
  <c r="O65" i="12"/>
  <c r="Q64" i="12"/>
  <c r="P64" i="12"/>
  <c r="O64" i="12"/>
  <c r="Q63" i="12"/>
  <c r="P63" i="12"/>
  <c r="O63" i="12"/>
  <c r="Q62" i="12"/>
  <c r="P62" i="12"/>
  <c r="O62" i="12"/>
  <c r="Q61" i="12"/>
  <c r="P61" i="12"/>
  <c r="O61" i="12"/>
  <c r="Q60" i="12"/>
  <c r="P60" i="12"/>
  <c r="O60" i="12"/>
  <c r="Q59" i="12"/>
  <c r="P59" i="12"/>
  <c r="O59" i="12"/>
  <c r="Q58" i="12"/>
  <c r="P58" i="12"/>
  <c r="O58" i="12"/>
  <c r="Q57" i="12"/>
  <c r="P57" i="12"/>
  <c r="O57" i="12"/>
  <c r="Q56" i="12"/>
  <c r="P56" i="12"/>
  <c r="O56" i="12"/>
  <c r="Q55" i="12"/>
  <c r="P55" i="12"/>
  <c r="O55" i="12"/>
  <c r="Q54" i="12"/>
  <c r="P54" i="12"/>
  <c r="O54" i="12"/>
  <c r="Q53" i="12"/>
  <c r="P53" i="12"/>
  <c r="O53" i="12"/>
  <c r="Q52" i="12"/>
  <c r="P52" i="12"/>
  <c r="O52" i="12"/>
  <c r="Q51" i="12"/>
  <c r="P51" i="12"/>
  <c r="O51" i="12"/>
  <c r="Q49" i="12"/>
  <c r="P49" i="12"/>
  <c r="O49" i="12"/>
  <c r="Q48" i="12"/>
  <c r="P48" i="12"/>
  <c r="O48" i="12"/>
  <c r="Q47" i="12"/>
  <c r="P47" i="12"/>
  <c r="O47" i="12"/>
  <c r="Q46" i="12"/>
  <c r="P46" i="12"/>
  <c r="O46" i="12"/>
  <c r="Q45" i="12"/>
  <c r="P45" i="12"/>
  <c r="O45" i="12"/>
  <c r="Q44" i="12"/>
  <c r="P44" i="12"/>
  <c r="O44" i="12"/>
  <c r="Q43" i="12"/>
  <c r="P43" i="12"/>
  <c r="O43" i="12"/>
  <c r="Q42" i="12"/>
  <c r="P42" i="12"/>
  <c r="O42" i="12"/>
  <c r="Q41" i="12"/>
  <c r="P41" i="12"/>
  <c r="O41" i="12"/>
  <c r="Q40" i="12"/>
  <c r="P40" i="12"/>
  <c r="O40" i="12"/>
  <c r="Q39" i="12"/>
  <c r="P39" i="12"/>
  <c r="O39" i="12"/>
  <c r="Q38" i="12"/>
  <c r="P38" i="12"/>
  <c r="O38" i="12"/>
  <c r="Q37" i="12"/>
  <c r="P37" i="12"/>
  <c r="O37" i="12"/>
  <c r="Q36" i="12"/>
  <c r="P36" i="12"/>
  <c r="O36" i="12"/>
  <c r="Q35" i="12"/>
  <c r="P35" i="12"/>
  <c r="O35" i="12"/>
  <c r="Q34" i="12"/>
  <c r="P34" i="12"/>
  <c r="O34" i="12"/>
  <c r="Q33" i="12"/>
  <c r="P33" i="12"/>
  <c r="O33" i="12"/>
  <c r="Q32" i="12"/>
  <c r="P32" i="12"/>
  <c r="O32" i="12"/>
  <c r="Q31" i="12"/>
  <c r="P31" i="12"/>
  <c r="O31" i="12"/>
  <c r="Q30" i="12"/>
  <c r="P30" i="12"/>
  <c r="O30" i="12"/>
  <c r="Q29" i="12"/>
  <c r="P29" i="12"/>
  <c r="O29" i="12"/>
  <c r="Q28" i="12"/>
  <c r="P28" i="12"/>
  <c r="O28" i="12"/>
  <c r="Q27" i="12"/>
  <c r="P27" i="12"/>
  <c r="O27" i="12"/>
  <c r="Q26" i="12"/>
  <c r="P26" i="12"/>
  <c r="O26" i="12"/>
  <c r="Q25" i="12"/>
  <c r="P25" i="12"/>
  <c r="O25" i="12"/>
  <c r="Q24" i="12"/>
  <c r="P24" i="12"/>
  <c r="O24" i="12"/>
  <c r="Q23" i="12"/>
  <c r="P23" i="12"/>
  <c r="O23" i="12"/>
  <c r="Q22" i="12"/>
  <c r="P22" i="12"/>
  <c r="O22" i="12"/>
  <c r="Q21" i="12"/>
  <c r="P21" i="12"/>
  <c r="O21" i="12"/>
  <c r="Q20" i="12"/>
  <c r="P20" i="12"/>
  <c r="O20" i="12"/>
  <c r="Q19" i="12"/>
  <c r="P19" i="12"/>
  <c r="O19" i="12"/>
  <c r="Q17" i="12"/>
  <c r="P17" i="12"/>
  <c r="O17" i="12"/>
  <c r="Q16" i="12"/>
  <c r="P16" i="12"/>
  <c r="O16" i="12"/>
  <c r="Q15" i="12"/>
  <c r="P15" i="12"/>
  <c r="O15" i="12"/>
  <c r="Q14" i="12"/>
  <c r="P14" i="12"/>
  <c r="O14" i="12"/>
  <c r="Q13" i="12"/>
  <c r="P13" i="12"/>
  <c r="O13" i="12"/>
  <c r="Q12" i="12"/>
  <c r="P12" i="12"/>
  <c r="O12" i="12"/>
  <c r="Q11" i="12"/>
  <c r="P11" i="12"/>
  <c r="O11" i="12"/>
  <c r="Q10" i="12"/>
  <c r="P10" i="12"/>
  <c r="O10" i="12"/>
  <c r="Q9" i="12"/>
  <c r="P9" i="12"/>
  <c r="O9" i="12"/>
  <c r="Q8" i="12"/>
  <c r="P8" i="12"/>
  <c r="O8" i="12"/>
  <c r="Q7" i="12"/>
  <c r="P7" i="12"/>
  <c r="O7" i="12"/>
  <c r="Q6" i="12"/>
  <c r="P6" i="12"/>
  <c r="O6" i="12"/>
  <c r="Q5" i="12"/>
  <c r="P5" i="12"/>
  <c r="O5" i="12"/>
  <c r="Q568" i="11"/>
  <c r="O568" i="11"/>
  <c r="Q567" i="11"/>
  <c r="O567" i="11"/>
  <c r="Q566" i="11"/>
  <c r="O566" i="11"/>
  <c r="Q565" i="11"/>
  <c r="O565" i="11"/>
  <c r="Q564" i="11"/>
  <c r="O564" i="11"/>
  <c r="Q563" i="11"/>
  <c r="O563" i="11"/>
  <c r="Q562" i="11"/>
  <c r="O562" i="11"/>
  <c r="Q561" i="11"/>
  <c r="O561" i="11"/>
  <c r="Q560" i="11"/>
  <c r="O560" i="11"/>
  <c r="Q559" i="11"/>
  <c r="O559" i="11"/>
  <c r="Q558" i="11"/>
  <c r="O558" i="11"/>
  <c r="Q557" i="11"/>
  <c r="O557" i="11"/>
  <c r="Q556" i="11"/>
  <c r="O556" i="11"/>
  <c r="Q555" i="11"/>
  <c r="O555" i="11"/>
  <c r="Q554" i="11"/>
  <c r="O554" i="11"/>
  <c r="Q553" i="11"/>
  <c r="O553" i="11"/>
  <c r="Q552" i="11"/>
  <c r="O552" i="11"/>
  <c r="Q551" i="11"/>
  <c r="O551" i="11"/>
  <c r="Q550" i="11"/>
  <c r="O550" i="11"/>
  <c r="Q549" i="11"/>
  <c r="O549" i="11"/>
  <c r="Q548" i="11"/>
  <c r="O548" i="11"/>
  <c r="Q547" i="11"/>
  <c r="O547" i="11"/>
  <c r="Q546" i="11"/>
  <c r="O546" i="11"/>
  <c r="Q545" i="11"/>
  <c r="O545" i="11"/>
  <c r="Q544" i="11"/>
  <c r="O544" i="11"/>
  <c r="Q543" i="11"/>
  <c r="O543" i="11"/>
  <c r="Q542" i="11"/>
  <c r="O542" i="11"/>
  <c r="Q541" i="11"/>
  <c r="O541" i="11"/>
  <c r="Q540" i="11"/>
  <c r="O540" i="11"/>
  <c r="Q539" i="11"/>
  <c r="O539" i="11"/>
  <c r="Q538" i="11"/>
  <c r="O538" i="11"/>
  <c r="Q537" i="11"/>
  <c r="O537" i="11"/>
  <c r="Q536" i="11"/>
  <c r="O536" i="11"/>
  <c r="Q535" i="11"/>
  <c r="O535" i="11"/>
  <c r="Q534" i="11"/>
  <c r="O534" i="11"/>
  <c r="Q533" i="11"/>
  <c r="O533" i="11"/>
  <c r="Q532" i="11"/>
  <c r="O532" i="11"/>
  <c r="Q531" i="11"/>
  <c r="O531" i="11"/>
  <c r="Q530" i="11"/>
  <c r="O530" i="11"/>
  <c r="Q529" i="11"/>
  <c r="O529" i="11"/>
  <c r="Q528" i="11"/>
  <c r="O528" i="11"/>
  <c r="Q527" i="11"/>
  <c r="O527" i="11"/>
  <c r="Q526" i="11"/>
  <c r="O526" i="11"/>
  <c r="Q525" i="11"/>
  <c r="O525" i="11"/>
  <c r="Q524" i="11"/>
  <c r="O524" i="11"/>
  <c r="Q523" i="11"/>
  <c r="O523" i="11"/>
  <c r="Q522" i="11"/>
  <c r="O522" i="11"/>
  <c r="Q521" i="11"/>
  <c r="O521" i="11"/>
  <c r="Q520" i="11"/>
  <c r="O520" i="11"/>
  <c r="Q519" i="11"/>
  <c r="O519" i="11"/>
  <c r="Q518" i="11"/>
  <c r="O518" i="11"/>
  <c r="Q517" i="11"/>
  <c r="O517" i="11"/>
  <c r="Q516" i="11"/>
  <c r="O516" i="11"/>
  <c r="Q515" i="11"/>
  <c r="O515" i="11"/>
  <c r="Q514" i="11"/>
  <c r="O514" i="11"/>
  <c r="Q513" i="11"/>
  <c r="O513" i="11"/>
  <c r="Q512" i="11"/>
  <c r="O512" i="11"/>
  <c r="Q511" i="11"/>
  <c r="O511" i="11"/>
  <c r="Q510" i="11"/>
  <c r="O510" i="11"/>
  <c r="Q509" i="11"/>
  <c r="O509" i="11"/>
  <c r="Q508" i="11"/>
  <c r="O508" i="11"/>
  <c r="Q507" i="11"/>
  <c r="O507" i="11"/>
  <c r="Q506" i="11"/>
  <c r="O506" i="11"/>
  <c r="Q505" i="11"/>
  <c r="O505" i="11"/>
  <c r="Q504" i="11"/>
  <c r="O504" i="11"/>
  <c r="Q503" i="11"/>
  <c r="O503" i="11"/>
  <c r="Q502" i="11"/>
  <c r="O502" i="11"/>
  <c r="Q501" i="11"/>
  <c r="O501" i="11"/>
  <c r="Q500" i="11"/>
  <c r="O500" i="11"/>
  <c r="Q499" i="11"/>
  <c r="O499" i="11"/>
  <c r="Q498" i="11"/>
  <c r="O498" i="11"/>
  <c r="Q497" i="11"/>
  <c r="O497" i="11"/>
  <c r="Q496" i="11"/>
  <c r="O496" i="11"/>
  <c r="Q495" i="11"/>
  <c r="O495" i="11"/>
  <c r="Q494" i="11"/>
  <c r="O494" i="11"/>
  <c r="Q493" i="11"/>
  <c r="O493" i="11"/>
  <c r="Q492" i="11"/>
  <c r="O492" i="11"/>
  <c r="Q491" i="11"/>
  <c r="O491" i="11"/>
  <c r="Q490" i="11"/>
  <c r="O490" i="11"/>
  <c r="Q489" i="11"/>
  <c r="O489" i="11"/>
  <c r="Q488" i="11"/>
  <c r="O488" i="11"/>
  <c r="Q487" i="11"/>
  <c r="O487" i="11"/>
  <c r="Q486" i="11"/>
  <c r="O486" i="11"/>
  <c r="Q485" i="11"/>
  <c r="O485" i="11"/>
  <c r="Q484" i="11"/>
  <c r="O484" i="11"/>
  <c r="Q483" i="11"/>
  <c r="O483" i="11"/>
  <c r="Q482" i="11"/>
  <c r="O482" i="11"/>
  <c r="Q481" i="11"/>
  <c r="O481" i="11"/>
  <c r="Q480" i="11"/>
  <c r="O480" i="11"/>
  <c r="Q479" i="11"/>
  <c r="O479" i="11"/>
  <c r="Q478" i="11"/>
  <c r="O478" i="11"/>
  <c r="Q477" i="11"/>
  <c r="O477" i="11"/>
  <c r="Q476" i="11"/>
  <c r="O476" i="11"/>
  <c r="Q475" i="11"/>
  <c r="O475" i="11"/>
  <c r="Q474" i="11"/>
  <c r="O474" i="11"/>
  <c r="Q473" i="11"/>
  <c r="O473" i="11"/>
  <c r="Q472" i="11"/>
  <c r="O472" i="11"/>
  <c r="Q471" i="11"/>
  <c r="O471" i="11"/>
  <c r="Q470" i="11"/>
  <c r="O470" i="11"/>
  <c r="Q469" i="11"/>
  <c r="O469" i="11"/>
  <c r="Q468" i="11"/>
  <c r="O468" i="11"/>
  <c r="Q467" i="11"/>
  <c r="O467" i="11"/>
  <c r="Q466" i="11"/>
  <c r="O466" i="11"/>
  <c r="Q465" i="11"/>
  <c r="O465" i="11"/>
  <c r="Q464" i="11"/>
  <c r="O464" i="11"/>
  <c r="Q463" i="11"/>
  <c r="O463" i="11"/>
  <c r="Q462" i="11"/>
  <c r="O462" i="11"/>
  <c r="Q461" i="11"/>
  <c r="O461" i="11"/>
  <c r="Q460" i="11"/>
  <c r="O460" i="11"/>
  <c r="Q459" i="11"/>
  <c r="O459" i="11"/>
  <c r="Q458" i="11"/>
  <c r="O458" i="11"/>
  <c r="Q457" i="11"/>
  <c r="O457" i="11"/>
  <c r="Q456" i="11"/>
  <c r="O456" i="11"/>
  <c r="Q455" i="11"/>
  <c r="O455" i="11"/>
  <c r="Q454" i="11"/>
  <c r="O454" i="11"/>
  <c r="Q453" i="11"/>
  <c r="O453" i="11"/>
  <c r="Q452" i="11"/>
  <c r="O452" i="11"/>
  <c r="Q451" i="11"/>
  <c r="O451" i="11"/>
  <c r="Q450" i="11"/>
  <c r="O450" i="11"/>
  <c r="Q449" i="11"/>
  <c r="O449" i="11"/>
  <c r="Q448" i="11"/>
  <c r="O448" i="11"/>
  <c r="Q447" i="11"/>
  <c r="O447" i="11"/>
  <c r="Q446" i="11"/>
  <c r="O446" i="11"/>
  <c r="Q445" i="11"/>
  <c r="O445" i="11"/>
  <c r="Q444" i="11"/>
  <c r="O444" i="11"/>
  <c r="Q443" i="11"/>
  <c r="O443" i="11"/>
  <c r="Q442" i="11"/>
  <c r="O442" i="11"/>
  <c r="Q441" i="11"/>
  <c r="O441" i="11"/>
  <c r="Q440" i="11"/>
  <c r="O440" i="11"/>
  <c r="Q439" i="11"/>
  <c r="O439" i="11"/>
  <c r="Q438" i="11"/>
  <c r="O438" i="11"/>
  <c r="Q437" i="11"/>
  <c r="O437" i="11"/>
  <c r="Q436" i="11"/>
  <c r="O436" i="11"/>
  <c r="Q435" i="11"/>
  <c r="O435" i="11"/>
  <c r="Q434" i="11"/>
  <c r="O434" i="11"/>
  <c r="Q433" i="11"/>
  <c r="O433" i="11"/>
  <c r="Q432" i="11"/>
  <c r="O432" i="11"/>
  <c r="Q431" i="11"/>
  <c r="O431" i="11"/>
  <c r="Q430" i="11"/>
  <c r="O430" i="11"/>
  <c r="Q429" i="11"/>
  <c r="O429" i="11"/>
  <c r="Q428" i="11"/>
  <c r="O428" i="11"/>
  <c r="Q427" i="11"/>
  <c r="O427" i="11"/>
  <c r="Q426" i="11"/>
  <c r="O426" i="11"/>
  <c r="Q425" i="11"/>
  <c r="O425" i="11"/>
  <c r="Q424" i="11"/>
  <c r="O424" i="11"/>
  <c r="Q423" i="11"/>
  <c r="O423" i="11"/>
  <c r="Q422" i="11"/>
  <c r="O422" i="11"/>
  <c r="Q421" i="11"/>
  <c r="O421" i="11"/>
  <c r="Q420" i="11"/>
  <c r="O420" i="11"/>
  <c r="Q419" i="11"/>
  <c r="O419" i="11"/>
  <c r="Q418" i="11"/>
  <c r="O418" i="11"/>
  <c r="Q417" i="11"/>
  <c r="O417" i="11"/>
  <c r="Q416" i="11"/>
  <c r="O416" i="11"/>
  <c r="Q415" i="11"/>
  <c r="O415" i="11"/>
  <c r="Q414" i="11"/>
  <c r="O414" i="11"/>
  <c r="Q413" i="11"/>
  <c r="O413" i="11"/>
  <c r="Q412" i="11"/>
  <c r="O412" i="11"/>
  <c r="Q411" i="11"/>
  <c r="O411" i="11"/>
  <c r="Q410" i="11"/>
  <c r="O410" i="11"/>
  <c r="Q409" i="11"/>
  <c r="O409" i="11"/>
  <c r="Q408" i="11"/>
  <c r="O408" i="11"/>
  <c r="Q407" i="11"/>
  <c r="O407" i="11"/>
  <c r="Q406" i="11"/>
  <c r="O406" i="11"/>
  <c r="Q405" i="11"/>
  <c r="O405" i="11"/>
  <c r="Q404" i="11"/>
  <c r="O404" i="11"/>
  <c r="Q403" i="11"/>
  <c r="O403" i="11"/>
  <c r="Q402" i="11"/>
  <c r="O402" i="11"/>
  <c r="Q401" i="11"/>
  <c r="O401" i="11"/>
  <c r="Q400" i="11"/>
  <c r="O400" i="11"/>
  <c r="Q399" i="11"/>
  <c r="O399" i="11"/>
  <c r="Q398" i="11"/>
  <c r="O398" i="11"/>
  <c r="Q397" i="11"/>
  <c r="O397" i="11"/>
  <c r="Q396" i="11"/>
  <c r="O396" i="11"/>
  <c r="Q395" i="11"/>
  <c r="O395" i="11"/>
  <c r="Q394" i="11"/>
  <c r="O394" i="11"/>
  <c r="Q393" i="11"/>
  <c r="O393" i="11"/>
  <c r="Q392" i="11"/>
  <c r="O392" i="11"/>
  <c r="Q391" i="11"/>
  <c r="O391" i="11"/>
  <c r="Q390" i="11"/>
  <c r="O390" i="11"/>
  <c r="Q389" i="11"/>
  <c r="O389" i="11"/>
  <c r="Q388" i="11"/>
  <c r="O388" i="11"/>
  <c r="Q387" i="11"/>
  <c r="O387" i="11"/>
  <c r="Q386" i="11"/>
  <c r="O386" i="11"/>
  <c r="Q385" i="11"/>
  <c r="O385" i="11"/>
  <c r="Q384" i="11"/>
  <c r="O384" i="11"/>
  <c r="Q383" i="11"/>
  <c r="O383" i="11"/>
  <c r="Q382" i="11"/>
  <c r="O382" i="11"/>
  <c r="Q381" i="11"/>
  <c r="O381" i="11"/>
  <c r="Q380" i="11"/>
  <c r="O380" i="11"/>
  <c r="Q379" i="11"/>
  <c r="O379" i="11"/>
  <c r="Q378" i="11"/>
  <c r="O378" i="11"/>
  <c r="Q377" i="11"/>
  <c r="O377" i="11"/>
  <c r="Q376" i="11"/>
  <c r="O376" i="11"/>
  <c r="Q375" i="11"/>
  <c r="O375" i="11"/>
  <c r="Q374" i="11"/>
  <c r="O374" i="11"/>
  <c r="Q373" i="11"/>
  <c r="O373" i="11"/>
  <c r="Q372" i="11"/>
  <c r="O372" i="11"/>
  <c r="Q371" i="11"/>
  <c r="O371" i="11"/>
  <c r="Q370" i="11"/>
  <c r="O370" i="11"/>
  <c r="Q369" i="11"/>
  <c r="O369" i="11"/>
  <c r="Q368" i="11"/>
  <c r="O368" i="11"/>
  <c r="Q367" i="11"/>
  <c r="O367" i="11"/>
  <c r="Q366" i="11"/>
  <c r="O366" i="11"/>
  <c r="Q365" i="11"/>
  <c r="O365" i="11"/>
  <c r="Q364" i="11"/>
  <c r="O364" i="11"/>
  <c r="Q363" i="11"/>
  <c r="O363" i="11"/>
  <c r="Q362" i="11"/>
  <c r="O362" i="11"/>
  <c r="Q361" i="11"/>
  <c r="O361" i="11"/>
  <c r="Q360" i="11"/>
  <c r="O360" i="11"/>
  <c r="Q359" i="11"/>
  <c r="O359" i="11"/>
  <c r="Q358" i="11"/>
  <c r="O358" i="11"/>
  <c r="Q357" i="11"/>
  <c r="O357" i="11"/>
  <c r="Q356" i="11"/>
  <c r="O356" i="11"/>
  <c r="Q355" i="11"/>
  <c r="O355" i="11"/>
  <c r="Q354" i="11"/>
  <c r="O354" i="11"/>
  <c r="Q353" i="11"/>
  <c r="O353" i="11"/>
  <c r="Q352" i="11"/>
  <c r="O352" i="11"/>
  <c r="Q351" i="11"/>
  <c r="O351" i="11"/>
  <c r="Q350" i="11"/>
  <c r="O350" i="11"/>
  <c r="Q349" i="11"/>
  <c r="O349" i="11"/>
  <c r="Q348" i="11"/>
  <c r="O348" i="11"/>
  <c r="Q347" i="11"/>
  <c r="O347" i="11"/>
  <c r="Q346" i="11"/>
  <c r="O346" i="11"/>
  <c r="Q345" i="11"/>
  <c r="O345" i="11"/>
  <c r="Q344" i="11"/>
  <c r="O344" i="11"/>
  <c r="Q343" i="11"/>
  <c r="O343" i="11"/>
  <c r="Q342" i="11"/>
  <c r="O342" i="11"/>
  <c r="Q341" i="11"/>
  <c r="O341" i="11"/>
  <c r="Q340" i="11"/>
  <c r="O340" i="11"/>
  <c r="Q339" i="11"/>
  <c r="O339" i="11"/>
  <c r="Q338" i="11"/>
  <c r="O338" i="11"/>
  <c r="Q337" i="11"/>
  <c r="O337" i="11"/>
  <c r="Q336" i="11"/>
  <c r="O336" i="11"/>
  <c r="Q335" i="11"/>
  <c r="O335" i="11"/>
  <c r="Q334" i="11"/>
  <c r="O334" i="11"/>
  <c r="Q333" i="11"/>
  <c r="O333" i="11"/>
  <c r="Q332" i="11"/>
  <c r="O332" i="11"/>
  <c r="Q331" i="11"/>
  <c r="O331" i="11"/>
  <c r="Q330" i="11"/>
  <c r="O330" i="11"/>
  <c r="Q329" i="11"/>
  <c r="O329" i="11"/>
  <c r="Q328" i="11"/>
  <c r="O328" i="11"/>
  <c r="Q327" i="11"/>
  <c r="O327" i="11"/>
  <c r="Q326" i="11"/>
  <c r="O326" i="11"/>
  <c r="Q325" i="11"/>
  <c r="O325" i="11"/>
  <c r="Q324" i="11"/>
  <c r="O324" i="11"/>
  <c r="Q323" i="11"/>
  <c r="O323" i="11"/>
  <c r="Q322" i="11"/>
  <c r="O322" i="11"/>
  <c r="Q321" i="11"/>
  <c r="O321" i="11"/>
  <c r="Q320" i="11"/>
  <c r="O320" i="11"/>
  <c r="Q319" i="11"/>
  <c r="O319" i="11"/>
  <c r="Q318" i="11"/>
  <c r="O318" i="11"/>
  <c r="Q317" i="11"/>
  <c r="O317" i="11"/>
  <c r="Q316" i="11"/>
  <c r="O316" i="11"/>
  <c r="Q315" i="11"/>
  <c r="O315" i="11"/>
  <c r="Q314" i="11"/>
  <c r="O314" i="11"/>
  <c r="Q313" i="11"/>
  <c r="O313" i="11"/>
  <c r="Q312" i="11"/>
  <c r="O312" i="11"/>
  <c r="Q311" i="11"/>
  <c r="O311" i="11"/>
  <c r="Q310" i="11"/>
  <c r="O310" i="11"/>
  <c r="Q309" i="11"/>
  <c r="O309" i="11"/>
  <c r="Q308" i="11"/>
  <c r="O308" i="11"/>
  <c r="Q307" i="11"/>
  <c r="O307" i="11"/>
  <c r="Q306" i="11"/>
  <c r="O306" i="11"/>
  <c r="Q305" i="11"/>
  <c r="O305" i="11"/>
  <c r="Q304" i="11"/>
  <c r="O304" i="11"/>
  <c r="Q303" i="11"/>
  <c r="O303" i="11"/>
  <c r="Q302" i="11"/>
  <c r="O302" i="11"/>
  <c r="Q301" i="11"/>
  <c r="O301" i="11"/>
  <c r="Q300" i="11"/>
  <c r="O300" i="11"/>
  <c r="Q299" i="11"/>
  <c r="O299" i="11"/>
  <c r="Q298" i="11"/>
  <c r="O298" i="11"/>
  <c r="Q297" i="11"/>
  <c r="O297" i="11"/>
  <c r="Q296" i="11"/>
  <c r="O296" i="11"/>
  <c r="Q295" i="11"/>
  <c r="O295" i="11"/>
  <c r="Q294" i="11"/>
  <c r="O294" i="11"/>
  <c r="Q293" i="11"/>
  <c r="O293" i="11"/>
  <c r="Q292" i="11"/>
  <c r="O292" i="11"/>
  <c r="Q291" i="11"/>
  <c r="O291" i="11"/>
  <c r="Q290" i="11"/>
  <c r="O290" i="11"/>
  <c r="Q289" i="11"/>
  <c r="O289" i="11"/>
  <c r="Q288" i="11"/>
  <c r="O288" i="11"/>
  <c r="Q287" i="11"/>
  <c r="O287" i="11"/>
  <c r="Q286" i="11"/>
  <c r="O286" i="11"/>
  <c r="Q285" i="11"/>
  <c r="O285" i="11"/>
  <c r="Q284" i="11"/>
  <c r="O284" i="11"/>
  <c r="Q283" i="11"/>
  <c r="O283" i="11"/>
  <c r="Q282" i="11"/>
  <c r="O282" i="11"/>
  <c r="Q281" i="11"/>
  <c r="O281" i="11"/>
  <c r="Q280" i="11"/>
  <c r="O280" i="11"/>
  <c r="Q279" i="11"/>
  <c r="O279" i="11"/>
  <c r="Q278" i="11"/>
  <c r="O278" i="11"/>
  <c r="Q277" i="11"/>
  <c r="O277" i="11"/>
  <c r="Q276" i="11"/>
  <c r="O276" i="11"/>
  <c r="Q275" i="11"/>
  <c r="O275" i="11"/>
  <c r="Q274" i="11"/>
  <c r="O274" i="11"/>
  <c r="Q273" i="11"/>
  <c r="O273" i="11"/>
  <c r="Q272" i="11"/>
  <c r="O272" i="11"/>
  <c r="Q271" i="11"/>
  <c r="O271" i="11"/>
  <c r="Q270" i="11"/>
  <c r="O270" i="11"/>
  <c r="Q269" i="11"/>
  <c r="O269" i="11"/>
  <c r="Q268" i="11"/>
  <c r="O268" i="11"/>
  <c r="Q267" i="11"/>
  <c r="O267" i="11"/>
  <c r="Q266" i="11"/>
  <c r="O266" i="11"/>
  <c r="Q265" i="11"/>
  <c r="O265" i="11"/>
  <c r="Q264" i="11"/>
  <c r="O264" i="11"/>
  <c r="Q263" i="11"/>
  <c r="O263" i="11"/>
  <c r="Q262" i="11"/>
  <c r="O262" i="11"/>
  <c r="Q261" i="11"/>
  <c r="O261" i="11"/>
  <c r="Q260" i="11"/>
  <c r="O260" i="11"/>
  <c r="Q259" i="11"/>
  <c r="O259" i="11"/>
  <c r="Q258" i="11"/>
  <c r="O258" i="11"/>
  <c r="Q257" i="11"/>
  <c r="O257" i="11"/>
  <c r="Q256" i="11"/>
  <c r="O256" i="11"/>
  <c r="Q255" i="11"/>
  <c r="O255" i="11"/>
  <c r="Q254" i="11"/>
  <c r="O254" i="11"/>
  <c r="Q253" i="11"/>
  <c r="O253" i="11"/>
  <c r="Q252" i="11"/>
  <c r="O252" i="11"/>
  <c r="Q251" i="11"/>
  <c r="O251" i="11"/>
  <c r="Q250" i="11"/>
  <c r="O250" i="11"/>
  <c r="Q249" i="11"/>
  <c r="O249" i="11"/>
  <c r="Q248" i="11"/>
  <c r="O248" i="11"/>
  <c r="Q247" i="11"/>
  <c r="O247" i="11"/>
  <c r="Q246" i="11"/>
  <c r="O246" i="11"/>
  <c r="Q245" i="11"/>
  <c r="O245" i="11"/>
  <c r="Q244" i="11"/>
  <c r="O244" i="11"/>
  <c r="Q243" i="11"/>
  <c r="O243" i="11"/>
  <c r="Q242" i="11"/>
  <c r="O242" i="11"/>
  <c r="Q241" i="11"/>
  <c r="O241" i="11"/>
  <c r="Q240" i="11"/>
  <c r="O240" i="11"/>
  <c r="Q239" i="11"/>
  <c r="O239" i="11"/>
  <c r="Q238" i="11"/>
  <c r="O238" i="11"/>
  <c r="Q237" i="11"/>
  <c r="O237" i="11"/>
  <c r="Q236" i="11"/>
  <c r="O236" i="11"/>
  <c r="Q235" i="11"/>
  <c r="O235" i="11"/>
  <c r="Q234" i="11"/>
  <c r="O234" i="11"/>
  <c r="Q233" i="11"/>
  <c r="O233" i="11"/>
  <c r="Q232" i="11"/>
  <c r="O232" i="11"/>
  <c r="Q231" i="11"/>
  <c r="O231" i="11"/>
  <c r="Q230" i="11"/>
  <c r="O230" i="11"/>
  <c r="Q229" i="11"/>
  <c r="O229" i="11"/>
  <c r="Q228" i="11"/>
  <c r="O228" i="11"/>
  <c r="Q227" i="11"/>
  <c r="O227" i="11"/>
  <c r="Q226" i="11"/>
  <c r="O226" i="11"/>
  <c r="Q225" i="11"/>
  <c r="O225" i="11"/>
  <c r="Q224" i="11"/>
  <c r="O224" i="11"/>
  <c r="Q223" i="11"/>
  <c r="O223" i="11"/>
  <c r="Q222" i="11"/>
  <c r="O222" i="11"/>
  <c r="Q221" i="11"/>
  <c r="O221" i="11"/>
  <c r="Q220" i="11"/>
  <c r="O220" i="11"/>
  <c r="Q219" i="11"/>
  <c r="O219" i="11"/>
  <c r="Q218" i="11"/>
  <c r="O218" i="11"/>
  <c r="Q217" i="11"/>
  <c r="O217" i="11"/>
  <c r="Q216" i="11"/>
  <c r="O216" i="11"/>
  <c r="Q215" i="11"/>
  <c r="O215" i="11"/>
  <c r="Q214" i="11"/>
  <c r="O214" i="11"/>
  <c r="Q213" i="11"/>
  <c r="O213" i="11"/>
  <c r="Q212" i="11"/>
  <c r="O212" i="11"/>
  <c r="Q211" i="11"/>
  <c r="O211" i="11"/>
  <c r="Q210" i="11"/>
  <c r="O210" i="11"/>
  <c r="Q209" i="11"/>
  <c r="O209" i="11"/>
  <c r="Q208" i="11"/>
  <c r="O208" i="11"/>
  <c r="Q207" i="11"/>
  <c r="O207" i="11"/>
  <c r="Q206" i="11"/>
  <c r="O206" i="11"/>
  <c r="Q205" i="11"/>
  <c r="O205" i="11"/>
  <c r="Q204" i="11"/>
  <c r="O204" i="11"/>
  <c r="Q203" i="11"/>
  <c r="O203" i="11"/>
  <c r="Q202" i="11"/>
  <c r="O202" i="11"/>
  <c r="Q201" i="11"/>
  <c r="O201" i="11"/>
  <c r="Q200" i="11"/>
  <c r="O200" i="11"/>
  <c r="Q199" i="11"/>
  <c r="O199" i="11"/>
  <c r="Q198" i="11"/>
  <c r="O198" i="11"/>
  <c r="Q197" i="11"/>
  <c r="O197" i="11"/>
  <c r="Q196" i="11"/>
  <c r="O196" i="11"/>
  <c r="Q195" i="11"/>
  <c r="O195" i="11"/>
  <c r="Q194" i="11"/>
  <c r="O194" i="11"/>
  <c r="Q193" i="11"/>
  <c r="O193" i="11"/>
  <c r="Q192" i="11"/>
  <c r="O192" i="11"/>
  <c r="Q191" i="11"/>
  <c r="O191" i="11"/>
  <c r="Q190" i="11"/>
  <c r="O190" i="11"/>
  <c r="Q189" i="11"/>
  <c r="O189" i="11"/>
  <c r="Q188" i="11"/>
  <c r="O188" i="11"/>
  <c r="Q187" i="11"/>
  <c r="O187" i="11"/>
  <c r="Q186" i="11"/>
  <c r="O186" i="11"/>
  <c r="Q185" i="11"/>
  <c r="O185" i="11"/>
  <c r="Q184" i="11"/>
  <c r="O184" i="11"/>
  <c r="Q183" i="11"/>
  <c r="O183" i="11"/>
  <c r="Q182" i="11"/>
  <c r="O182" i="11"/>
  <c r="Q181" i="11"/>
  <c r="O181" i="11"/>
  <c r="Q180" i="11"/>
  <c r="O180" i="11"/>
  <c r="Q179" i="11"/>
  <c r="O179" i="11"/>
  <c r="Q178" i="11"/>
  <c r="O178" i="11"/>
  <c r="Q177" i="11"/>
  <c r="O177" i="11"/>
  <c r="Q176" i="11"/>
  <c r="O176" i="11"/>
  <c r="Q175" i="11"/>
  <c r="O175" i="11"/>
  <c r="Q174" i="11"/>
  <c r="O174" i="11"/>
  <c r="Q173" i="11"/>
  <c r="O173" i="11"/>
  <c r="Q172" i="11"/>
  <c r="O172" i="11"/>
  <c r="Q171" i="11"/>
  <c r="O171" i="11"/>
  <c r="Q170" i="11"/>
  <c r="O170" i="11"/>
  <c r="Q169" i="11"/>
  <c r="O169" i="11"/>
  <c r="Q168" i="11"/>
  <c r="O168" i="11"/>
  <c r="Q167" i="11"/>
  <c r="O167" i="11"/>
  <c r="Q166" i="11"/>
  <c r="O166" i="11"/>
  <c r="Q165" i="11"/>
  <c r="O165" i="11"/>
  <c r="Q164" i="11"/>
  <c r="O164" i="11"/>
  <c r="Q163" i="11"/>
  <c r="O163" i="11"/>
  <c r="Q162" i="11"/>
  <c r="O162" i="11"/>
  <c r="Q161" i="11"/>
  <c r="O161" i="11"/>
  <c r="Q160" i="11"/>
  <c r="O160" i="11"/>
  <c r="Q159" i="11"/>
  <c r="O159" i="11"/>
  <c r="Q158" i="11"/>
  <c r="O158" i="11"/>
  <c r="Q157" i="11"/>
  <c r="O157" i="11"/>
  <c r="Q156" i="11"/>
  <c r="O156" i="11"/>
  <c r="Q155" i="11"/>
  <c r="O155" i="11"/>
  <c r="Q154" i="11"/>
  <c r="O154" i="11"/>
  <c r="Q153" i="11"/>
  <c r="O153" i="11"/>
  <c r="Q152" i="11"/>
  <c r="O152" i="11"/>
  <c r="Q151" i="11"/>
  <c r="O151" i="11"/>
  <c r="Q150" i="11"/>
  <c r="O150" i="11"/>
  <c r="Q149" i="11"/>
  <c r="O149" i="11"/>
  <c r="Q148" i="11"/>
  <c r="O148" i="11"/>
  <c r="Q147" i="11"/>
  <c r="O147" i="11"/>
  <c r="Q146" i="11"/>
  <c r="O146" i="11"/>
  <c r="Q145" i="11"/>
  <c r="O145" i="11"/>
  <c r="Q144" i="11"/>
  <c r="O144" i="11"/>
  <c r="Q143" i="11"/>
  <c r="O143" i="11"/>
  <c r="Q142" i="11"/>
  <c r="O142" i="11"/>
  <c r="Q141" i="11"/>
  <c r="O141" i="11"/>
  <c r="Q140" i="11"/>
  <c r="O140" i="11"/>
  <c r="Q139" i="11"/>
  <c r="O139" i="11"/>
  <c r="Q138" i="11"/>
  <c r="O138" i="11"/>
  <c r="Q137" i="11"/>
  <c r="O137" i="11"/>
  <c r="Q136" i="11"/>
  <c r="O136" i="11"/>
  <c r="Q135" i="11"/>
  <c r="O135" i="11"/>
  <c r="Q134" i="11"/>
  <c r="O134" i="11"/>
  <c r="Q133" i="11"/>
  <c r="O133" i="11"/>
  <c r="Q132" i="11"/>
  <c r="O132" i="11"/>
  <c r="Q131" i="11"/>
  <c r="O131" i="11"/>
  <c r="Q130" i="11"/>
  <c r="O130" i="11"/>
  <c r="Q129" i="11"/>
  <c r="O129" i="11"/>
  <c r="Q128" i="11"/>
  <c r="O128" i="11"/>
  <c r="Q127" i="11"/>
  <c r="O127" i="11"/>
  <c r="Q126" i="11"/>
  <c r="O126" i="11"/>
  <c r="Q125" i="11"/>
  <c r="O125" i="11"/>
  <c r="Q124" i="11"/>
  <c r="O124" i="11"/>
  <c r="Q123" i="11"/>
  <c r="O123" i="11"/>
  <c r="Q122" i="11"/>
  <c r="O122" i="11"/>
  <c r="Q121" i="11"/>
  <c r="O121" i="11"/>
  <c r="Q120" i="11"/>
  <c r="O120" i="11"/>
  <c r="Q119" i="11"/>
  <c r="O119" i="11"/>
  <c r="Q118" i="11"/>
  <c r="O118" i="11"/>
  <c r="Q117" i="11"/>
  <c r="O117" i="11"/>
  <c r="Q116" i="11"/>
  <c r="O116" i="11"/>
  <c r="Q115" i="11"/>
  <c r="O115" i="11"/>
  <c r="Q114" i="11"/>
  <c r="O114" i="11"/>
  <c r="Q113" i="11"/>
  <c r="O113" i="11"/>
  <c r="Q112" i="11"/>
  <c r="O112" i="11"/>
  <c r="Q111" i="11"/>
  <c r="O111" i="11"/>
  <c r="Q110" i="11"/>
  <c r="O110" i="11"/>
  <c r="Q109" i="11"/>
  <c r="O109" i="11"/>
  <c r="Q108" i="11"/>
  <c r="O108" i="11"/>
  <c r="Q107" i="11"/>
  <c r="O107" i="11"/>
  <c r="Q106" i="11"/>
  <c r="O106" i="11"/>
  <c r="Q105" i="11"/>
  <c r="O105" i="11"/>
  <c r="Q104" i="11"/>
  <c r="O104" i="11"/>
  <c r="Q103" i="11"/>
  <c r="O103" i="11"/>
  <c r="Q102" i="11"/>
  <c r="O102" i="11"/>
  <c r="Q101" i="11"/>
  <c r="O101" i="11"/>
  <c r="Q100" i="11"/>
  <c r="O100" i="11"/>
  <c r="Q99" i="11"/>
  <c r="O99" i="11"/>
  <c r="Q98" i="11"/>
  <c r="O98" i="11"/>
  <c r="Q97" i="11"/>
  <c r="O97" i="11"/>
  <c r="Q96" i="11"/>
  <c r="O96" i="11"/>
  <c r="Q95" i="11"/>
  <c r="O95" i="11"/>
  <c r="Q94" i="11"/>
  <c r="O94" i="11"/>
  <c r="Q93" i="11"/>
  <c r="O93" i="11"/>
  <c r="Q92" i="11"/>
  <c r="O92" i="11"/>
  <c r="Q91" i="11"/>
  <c r="O91" i="11"/>
  <c r="Q90" i="11"/>
  <c r="O90" i="11"/>
  <c r="Q89" i="11"/>
  <c r="O89" i="11"/>
  <c r="Q88" i="11"/>
  <c r="O88" i="11"/>
  <c r="Q87" i="11"/>
  <c r="O87" i="11"/>
  <c r="Q86" i="11"/>
  <c r="O86" i="11"/>
  <c r="Q85" i="11"/>
  <c r="O85" i="11"/>
  <c r="Q84" i="11"/>
  <c r="O84" i="11"/>
  <c r="Q83" i="11"/>
  <c r="O83" i="11"/>
  <c r="Q82" i="11"/>
  <c r="O82" i="11"/>
  <c r="Q81" i="11"/>
  <c r="O81" i="11"/>
  <c r="Q80" i="11"/>
  <c r="O80" i="11"/>
  <c r="Q79" i="11"/>
  <c r="O79" i="11"/>
  <c r="Q78" i="11"/>
  <c r="O78" i="11"/>
  <c r="Q77" i="11"/>
  <c r="O77" i="11"/>
  <c r="Q76" i="11"/>
  <c r="O76" i="11"/>
  <c r="Q75" i="11"/>
  <c r="O75" i="11"/>
  <c r="Q74" i="11"/>
  <c r="O74" i="11"/>
  <c r="Q73" i="11"/>
  <c r="O73" i="11"/>
  <c r="Q72" i="11"/>
  <c r="O72" i="11"/>
  <c r="Q71" i="11"/>
  <c r="O71" i="11"/>
  <c r="Q70" i="11"/>
  <c r="O70" i="11"/>
  <c r="Q69" i="11"/>
  <c r="O69" i="11"/>
  <c r="Q68" i="11"/>
  <c r="O68" i="11"/>
  <c r="Q67" i="11"/>
  <c r="O67" i="11"/>
  <c r="Q66" i="11"/>
  <c r="O66" i="11"/>
  <c r="Q65" i="11"/>
  <c r="O65" i="11"/>
  <c r="Q64" i="11"/>
  <c r="O64" i="11"/>
  <c r="Q63" i="11"/>
  <c r="O63" i="11"/>
  <c r="Q62" i="11"/>
  <c r="O62" i="11"/>
  <c r="Q61" i="11"/>
  <c r="O61" i="11"/>
  <c r="Q60" i="11"/>
  <c r="O60" i="11"/>
  <c r="Q59" i="11"/>
  <c r="O59" i="11"/>
  <c r="Q58" i="11"/>
  <c r="O58" i="11"/>
  <c r="Q57" i="11"/>
  <c r="O57" i="11"/>
  <c r="Q56" i="11"/>
  <c r="O56" i="11"/>
  <c r="Q55" i="11"/>
  <c r="O55" i="11"/>
  <c r="Q54" i="11"/>
  <c r="O54" i="11"/>
  <c r="Q53" i="11"/>
  <c r="O53" i="11"/>
  <c r="Q52" i="11"/>
  <c r="O52" i="11"/>
  <c r="Q51" i="11"/>
  <c r="O51" i="11"/>
  <c r="Q50" i="11"/>
  <c r="O50" i="11"/>
  <c r="Q49" i="11"/>
  <c r="O49" i="11"/>
  <c r="Q48" i="11"/>
  <c r="O48" i="11"/>
  <c r="Q47" i="11"/>
  <c r="O47" i="11"/>
  <c r="Q46" i="11"/>
  <c r="O46" i="11"/>
  <c r="Q45" i="11"/>
  <c r="O45" i="11"/>
  <c r="Q44" i="11"/>
  <c r="O44" i="11"/>
  <c r="Q43" i="11"/>
  <c r="O43" i="11"/>
  <c r="Q42" i="11"/>
  <c r="O42" i="11"/>
  <c r="Q41" i="11"/>
  <c r="O41" i="11"/>
  <c r="Q40" i="11"/>
  <c r="O40" i="11"/>
  <c r="Q39" i="11"/>
  <c r="O39" i="11"/>
  <c r="Q38" i="11"/>
  <c r="O38" i="11"/>
  <c r="Q37" i="11"/>
  <c r="O37" i="11"/>
  <c r="Q36" i="11"/>
  <c r="O36" i="11"/>
  <c r="Q35" i="11"/>
  <c r="O35" i="11"/>
  <c r="Q34" i="11"/>
  <c r="O34" i="11"/>
  <c r="Q33" i="11"/>
  <c r="O33" i="11"/>
  <c r="Q32" i="11"/>
  <c r="O32" i="11"/>
  <c r="Q31" i="11"/>
  <c r="O31" i="11"/>
  <c r="Q30" i="11"/>
  <c r="O30" i="11"/>
  <c r="Q29" i="11"/>
  <c r="O29" i="11"/>
  <c r="Q28" i="11"/>
  <c r="O28" i="11"/>
  <c r="Q27" i="11"/>
  <c r="O27" i="11"/>
  <c r="Q26" i="11"/>
  <c r="O26" i="11"/>
  <c r="Q25" i="11"/>
  <c r="O25" i="11"/>
  <c r="Q24" i="11"/>
  <c r="O24" i="11"/>
  <c r="Q23" i="11"/>
  <c r="O23" i="11"/>
  <c r="Q22" i="11"/>
  <c r="O22" i="11"/>
  <c r="Q21" i="11"/>
  <c r="O21" i="11"/>
  <c r="Q20" i="11"/>
  <c r="O20" i="11"/>
  <c r="Q19" i="11"/>
  <c r="O19" i="11"/>
  <c r="Q18" i="11"/>
  <c r="O18" i="11"/>
  <c r="Q17" i="11"/>
  <c r="O17" i="11"/>
  <c r="Q16" i="11"/>
  <c r="O16" i="11"/>
  <c r="Q15" i="11"/>
  <c r="O15" i="11"/>
  <c r="Q14" i="11"/>
  <c r="O14" i="11"/>
  <c r="Q13" i="11"/>
  <c r="O13" i="11"/>
  <c r="Q12" i="11"/>
  <c r="O12" i="11"/>
  <c r="Q11" i="11"/>
  <c r="O11" i="11"/>
  <c r="Q10" i="11"/>
  <c r="O10" i="11"/>
  <c r="Q9" i="11"/>
  <c r="O9" i="11"/>
  <c r="Q8" i="11"/>
  <c r="O8" i="11"/>
  <c r="Q7" i="11"/>
  <c r="O7" i="11"/>
  <c r="Q6" i="11"/>
  <c r="O6" i="11"/>
  <c r="Q5" i="11"/>
  <c r="O5" i="11"/>
  <c r="Z13" i="8"/>
  <c r="Y13" i="8"/>
  <c r="Y9" i="8"/>
  <c r="Z9" i="8"/>
  <c r="Z8" i="8"/>
  <c r="Y8" i="8"/>
  <c r="Z7" i="8"/>
  <c r="Y7" i="8"/>
  <c r="Z6" i="8"/>
  <c r="Z5" i="8"/>
  <c r="Q23" i="5"/>
  <c r="Q22" i="5"/>
  <c r="Q21" i="5"/>
  <c r="Q20" i="5"/>
  <c r="Q19" i="5"/>
  <c r="Q18" i="5"/>
  <c r="Q17" i="5"/>
  <c r="Q16" i="5"/>
  <c r="Q15" i="5"/>
  <c r="Q14" i="5"/>
  <c r="Q13" i="5"/>
  <c r="Q12" i="5"/>
  <c r="Q11" i="5"/>
  <c r="Q10" i="5"/>
  <c r="Q9" i="5"/>
  <c r="Q8" i="5"/>
  <c r="Q7" i="5"/>
  <c r="Q6" i="5"/>
  <c r="Q5" i="5"/>
  <c r="S6" i="16"/>
  <c r="S7" i="16"/>
  <c r="S8" i="16"/>
  <c r="S9" i="16"/>
  <c r="S10" i="16"/>
  <c r="S18" i="16"/>
  <c r="S19" i="16"/>
  <c r="S20" i="16"/>
  <c r="S21" i="16"/>
  <c r="S22" i="16"/>
  <c r="S23" i="16"/>
  <c r="S24" i="16"/>
  <c r="S25" i="16"/>
  <c r="S26" i="16"/>
  <c r="S27" i="16"/>
  <c r="S28" i="16"/>
  <c r="S29" i="16"/>
  <c r="S30" i="16"/>
  <c r="S31" i="16"/>
  <c r="S32" i="16"/>
  <c r="S33" i="16"/>
  <c r="S34" i="16"/>
  <c r="S35" i="16"/>
  <c r="S36" i="16"/>
  <c r="S37" i="16"/>
  <c r="S38" i="16"/>
  <c r="S39" i="16"/>
  <c r="S40" i="16"/>
  <c r="S41" i="16"/>
  <c r="S42" i="16"/>
  <c r="S43" i="16"/>
  <c r="S44" i="16"/>
  <c r="S45" i="16"/>
  <c r="S46" i="16"/>
  <c r="S47" i="16"/>
  <c r="S5" i="16"/>
  <c r="L98" i="10"/>
  <c r="L97" i="10"/>
  <c r="L96" i="10"/>
  <c r="L95" i="10"/>
  <c r="L94" i="10"/>
  <c r="L83" i="10"/>
  <c r="L82" i="10"/>
  <c r="L81" i="10"/>
  <c r="L80" i="10"/>
  <c r="L70" i="10"/>
  <c r="L69" i="10"/>
  <c r="L68" i="10"/>
  <c r="L67" i="10"/>
  <c r="L66" i="10"/>
  <c r="L65" i="10"/>
  <c r="L64" i="10"/>
  <c r="L63" i="10"/>
  <c r="L62" i="10"/>
  <c r="L61" i="10"/>
  <c r="L60" i="10"/>
  <c r="L59" i="10"/>
  <c r="L58" i="10"/>
  <c r="L57" i="10"/>
  <c r="L56" i="10"/>
  <c r="L55" i="10"/>
  <c r="L54" i="10"/>
  <c r="L53" i="10"/>
  <c r="L36" i="10"/>
  <c r="L35" i="10"/>
  <c r="L34" i="10"/>
  <c r="L33" i="10"/>
  <c r="L32" i="10"/>
  <c r="L31" i="10"/>
  <c r="L30" i="10"/>
  <c r="L29" i="10"/>
  <c r="L28" i="10"/>
  <c r="L27" i="10"/>
  <c r="L26" i="10"/>
  <c r="L25" i="10"/>
  <c r="L24" i="10"/>
  <c r="L23" i="10"/>
  <c r="L22" i="10"/>
  <c r="L21" i="10"/>
  <c r="L20" i="10"/>
  <c r="L19" i="10"/>
  <c r="L18" i="10"/>
  <c r="L17" i="10"/>
  <c r="L16" i="10"/>
  <c r="L15" i="10"/>
  <c r="L14" i="10"/>
  <c r="L13" i="10"/>
  <c r="L12" i="10"/>
  <c r="L11" i="10"/>
  <c r="L10" i="10"/>
  <c r="L9" i="10"/>
  <c r="L8" i="10"/>
  <c r="Z68" i="8"/>
  <c r="Y68" i="8"/>
  <c r="Z67" i="8"/>
  <c r="Y67" i="8"/>
  <c r="Z66" i="8"/>
  <c r="Y66" i="8"/>
  <c r="Z65" i="8"/>
  <c r="Y65" i="8"/>
  <c r="Z64" i="8"/>
  <c r="Y64" i="8"/>
  <c r="Z63" i="8"/>
  <c r="Y63" i="8"/>
  <c r="Z62" i="8"/>
  <c r="Y62" i="8"/>
  <c r="Z61" i="8"/>
  <c r="Y61" i="8"/>
  <c r="Z60" i="8"/>
  <c r="Y60" i="8"/>
  <c r="Z59" i="8"/>
  <c r="Y59" i="8"/>
  <c r="Z58" i="8"/>
  <c r="Y58" i="8"/>
  <c r="Z57" i="8"/>
  <c r="Y57" i="8"/>
  <c r="Z56" i="8"/>
  <c r="Y56" i="8"/>
  <c r="Z55" i="8"/>
  <c r="Y55" i="8"/>
  <c r="Z54" i="8"/>
  <c r="Y54" i="8"/>
  <c r="Z53" i="8"/>
  <c r="Y53" i="8"/>
  <c r="Z49" i="8"/>
  <c r="Y49" i="8"/>
  <c r="Z44" i="8"/>
  <c r="Y44" i="8"/>
  <c r="Z43" i="8"/>
  <c r="Y43" i="8"/>
  <c r="Z42" i="8"/>
  <c r="Y42" i="8"/>
  <c r="Z41" i="8"/>
  <c r="Y41" i="8"/>
  <c r="Z40" i="8"/>
  <c r="Y40" i="8"/>
  <c r="Z39" i="8"/>
  <c r="Y39" i="8"/>
  <c r="Z38" i="8"/>
  <c r="Y38" i="8"/>
  <c r="Z37" i="8"/>
  <c r="Y37" i="8"/>
  <c r="Z36" i="8"/>
  <c r="Y36" i="8"/>
  <c r="Z33" i="8"/>
  <c r="Y33" i="8"/>
  <c r="Z32" i="8"/>
  <c r="Y32" i="8"/>
  <c r="Z31" i="8"/>
  <c r="Y31" i="8"/>
  <c r="Z30" i="8"/>
  <c r="Y30" i="8"/>
  <c r="Z29" i="8"/>
  <c r="Y29" i="8"/>
  <c r="Z10" i="8"/>
  <c r="Y10" i="8"/>
  <c r="L7" i="10"/>
  <c r="L6" i="10"/>
  <c r="L5" i="10"/>
</calcChain>
</file>

<file path=xl/sharedStrings.xml><?xml version="1.0" encoding="utf-8"?>
<sst xmlns="http://schemas.openxmlformats.org/spreadsheetml/2006/main" count="20780" uniqueCount="2047">
  <si>
    <t>Table1A: List of required stocks</t>
  </si>
  <si>
    <t>WP  years</t>
  </si>
  <si>
    <t>2020-2021</t>
  </si>
  <si>
    <t>AR year</t>
  </si>
  <si>
    <t>MS</t>
  </si>
  <si>
    <t>Reference years</t>
  </si>
  <si>
    <t>Species</t>
  </si>
  <si>
    <t>Region</t>
  </si>
  <si>
    <t>RFMO/RFO/IO</t>
  </si>
  <si>
    <t>Area / Stock</t>
  </si>
  <si>
    <t>Selected for sampling  (Y/N)</t>
  </si>
  <si>
    <t>Average landings in the reference years (tons)</t>
  </si>
  <si>
    <t xml:space="preserve">
EU TAC (if any)
(%)</t>
  </si>
  <si>
    <t>Share (%) in EU landings</t>
  </si>
  <si>
    <t>Threshold  (Y/N)</t>
  </si>
  <si>
    <t>Comments</t>
  </si>
  <si>
    <t>Changes in species landings</t>
  </si>
  <si>
    <t>Table 1B: Planning of sampling for biological variables</t>
  </si>
  <si>
    <t>WP years</t>
  </si>
  <si>
    <t>Frequency</t>
  </si>
  <si>
    <t>Length</t>
  </si>
  <si>
    <t>Age</t>
  </si>
  <si>
    <t>Weight</t>
  </si>
  <si>
    <t>Sex ratio</t>
  </si>
  <si>
    <t>Sexual maturity</t>
  </si>
  <si>
    <t>Fecundity</t>
  </si>
  <si>
    <t>Table 1C: Sampling intensity for biological variables</t>
  </si>
  <si>
    <t>MS partcipating in sampling</t>
  </si>
  <si>
    <t>Sampling year</t>
  </si>
  <si>
    <t>Variables</t>
  </si>
  <si>
    <t>Data sources</t>
  </si>
  <si>
    <t>Planned minimum no of individuals to be measured at the national level</t>
  </si>
  <si>
    <t>Planned minimum no of individuals to be measured at the regional level</t>
  </si>
  <si>
    <t>Achieved number of individuals measured at the national level</t>
  </si>
  <si>
    <t>% of achievement (100*M/J)</t>
  </si>
  <si>
    <t xml:space="preserve">Achieved number of samples </t>
  </si>
  <si>
    <t>Sampling protocol</t>
  </si>
  <si>
    <t>AR  Comments</t>
  </si>
  <si>
    <t>Table 1D: Recreational fisheries</t>
  </si>
  <si>
    <t>Area/EMU</t>
  </si>
  <si>
    <t>Applicable (Species present in the MS?)</t>
  </si>
  <si>
    <t>Reasons for not sampling</t>
  </si>
  <si>
    <t>Threshold (Y/N)</t>
  </si>
  <si>
    <t>Annual estimate of catch? (Y/N)</t>
  </si>
  <si>
    <t>Annual percentage of released catch? (Y/N)</t>
  </si>
  <si>
    <t>Collection of catch composition data? (Y/N)</t>
  </si>
  <si>
    <t>Type of Survey</t>
  </si>
  <si>
    <t>Unique Survey ID or Name of sampling scheme
(Linked to Table 5A)</t>
  </si>
  <si>
    <t xml:space="preserve">Is the survey part of a pilot study or part of an established programme? 
</t>
  </si>
  <si>
    <t>Is the sampling design documented?
(Linked to Table 5A)</t>
  </si>
  <si>
    <t>Are non-response and refusal recorded?
(Linked to Table 5A)</t>
  </si>
  <si>
    <t>Are the editing and imputation methods documented? (Linked to Table 5A)</t>
  </si>
  <si>
    <t>Estimation of  the yearly weight and numbers of catch (Y/N)</t>
  </si>
  <si>
    <t>Estimation of  the yearly percentage release (Y/N)</t>
  </si>
  <si>
    <t>Collection of catch composition data (Y/N)</t>
  </si>
  <si>
    <t>Evaluated by external experts/bodies (Y/N)</t>
  </si>
  <si>
    <t>Conform with accepted standards Y/N</t>
  </si>
  <si>
    <t xml:space="preserve">AR Comments </t>
  </si>
  <si>
    <t>Table 1E: Anadromous and catadromous species data collection in fresh water</t>
  </si>
  <si>
    <t>Sampling period</t>
  </si>
  <si>
    <t>Area</t>
  </si>
  <si>
    <t>Applicable (Y/N)</t>
  </si>
  <si>
    <t>Water Body</t>
  </si>
  <si>
    <t>Life stage</t>
  </si>
  <si>
    <t>Fishery / Independent data collection</t>
  </si>
  <si>
    <t>Method</t>
  </si>
  <si>
    <t>Unit</t>
  </si>
  <si>
    <t>Planned nos</t>
  </si>
  <si>
    <t>Achieved numbers</t>
  </si>
  <si>
    <t>% of achievement (100*P/M)</t>
  </si>
  <si>
    <t>Reasons for non-conformity</t>
  </si>
  <si>
    <t>Survey ID</t>
  </si>
  <si>
    <t>Agreed at RCG level?</t>
  </si>
  <si>
    <t>AR Comments</t>
  </si>
  <si>
    <t xml:space="preserve">Table 1F: Incidental by-catch of birds, mammals, reptiles and fish </t>
  </si>
  <si>
    <t>Sampling period/year(s)</t>
  </si>
  <si>
    <t>Sub-area / Fishing ground</t>
  </si>
  <si>
    <t>Scheme</t>
  </si>
  <si>
    <t>Stratum ID code / Name of the survey</t>
  </si>
  <si>
    <t>Group of vulnerable species</t>
  </si>
  <si>
    <t xml:space="preserve">Expected occurence of recordings </t>
  </si>
  <si>
    <t>Total number of PSU in the sampling year</t>
  </si>
  <si>
    <t>Achieved number of PSU in the sampling year</t>
  </si>
  <si>
    <t>Number of PSU sampled in which observers have been instructed to look for bycatch</t>
  </si>
  <si>
    <t>Does your sampling protocol allow for the calculation of observation effort “at haul level” (Y/N)</t>
  </si>
  <si>
    <t xml:space="preserve">Is there any mitigation device? (Y/N) </t>
  </si>
  <si>
    <t>Fish (Y/N/NA)</t>
  </si>
  <si>
    <t>Mammals (Y/N/NA)</t>
  </si>
  <si>
    <t>Birds (Y/N/NA)</t>
  </si>
  <si>
    <t>Reptiles (Y/N/NA)</t>
  </si>
  <si>
    <t>Other (Y/N/NA)</t>
  </si>
  <si>
    <t>Are data stored in a national database?</t>
  </si>
  <si>
    <t>Are data stored in international database(s)?</t>
  </si>
  <si>
    <t>Has there been occurrence of bycatch?</t>
  </si>
  <si>
    <t>Table 1G: List of research surveys at sea</t>
  </si>
  <si>
    <t>Name of survey</t>
  </si>
  <si>
    <t xml:space="preserve">Acronym </t>
  </si>
  <si>
    <t>Mandatory (Y/N)</t>
  </si>
  <si>
    <t>Agreed at RCG level</t>
  </si>
  <si>
    <t>MS participation</t>
  </si>
  <si>
    <t>Area(s)
covered</t>
  </si>
  <si>
    <t>Period (Month)</t>
  </si>
  <si>
    <t>Days at sea planned</t>
  </si>
  <si>
    <t>Type of sampling activities</t>
  </si>
  <si>
    <t xml:space="preserve">Planned target </t>
  </si>
  <si>
    <t>Map</t>
  </si>
  <si>
    <t>Relevant international planning group - RFMO/RFO/IO</t>
  </si>
  <si>
    <t>International database</t>
  </si>
  <si>
    <t>Type of MS participation</t>
  </si>
  <si>
    <t>In case of financial participation, is payment done? (Y/N)</t>
  </si>
  <si>
    <t>Days at sea achieved</t>
  </si>
  <si>
    <t>Achieved target</t>
  </si>
  <si>
    <t>Other data assimilations (Y/N)</t>
  </si>
  <si>
    <t>Was the survey carried out within the official time period? (Y/N)</t>
  </si>
  <si>
    <t>Was the survey carried out within the official survey area? (Y/N)</t>
  </si>
  <si>
    <t>Indication if AR comments by MS are required concerning effort achieved</t>
  </si>
  <si>
    <t>Indication if AR comments by MS are required concerning temporal and spatial coverage</t>
  </si>
  <si>
    <t>Table 1H: Research survey data collection and dissemination</t>
  </si>
  <si>
    <t>Type of data collected</t>
  </si>
  <si>
    <t>Core/ Additional variable</t>
  </si>
  <si>
    <t>Used as basis for advice (Y/N)</t>
  </si>
  <si>
    <t>Was the sampling carried out? (Y/N/P)</t>
  </si>
  <si>
    <t>Relevant International database</t>
  </si>
  <si>
    <t>Was the data uploaded to the relevant database? (Y/N)</t>
  </si>
  <si>
    <t>Other data assimilations? (Y/N)</t>
  </si>
  <si>
    <t>Indication if AR comments are required by MS</t>
  </si>
  <si>
    <t>AR comments</t>
  </si>
  <si>
    <t xml:space="preserve">Table 2A: Fishing activity variables data collection strategy </t>
  </si>
  <si>
    <t xml:space="preserve">Supra region </t>
  </si>
  <si>
    <t xml:space="preserve">Variable Group </t>
  </si>
  <si>
    <t>Variable</t>
  </si>
  <si>
    <t xml:space="preserve">Fishing technique </t>
  </si>
  <si>
    <t xml:space="preserve">Length class </t>
  </si>
  <si>
    <t>Metiers (level 6)</t>
  </si>
  <si>
    <t>Data collected  under control regulation appropriate for scientific use (Y/N/I)</t>
  </si>
  <si>
    <t xml:space="preserve">Type of data collected under control regulation used to calculate the estimates </t>
  </si>
  <si>
    <t>Expected coverage of data collected under control regulation (% of fishing trips)</t>
  </si>
  <si>
    <t>Additional data collection (Y/N)</t>
  </si>
  <si>
    <t xml:space="preserve">Data collection scheme </t>
  </si>
  <si>
    <t>Planned coverage of data collected under complementary data collection (% of fishing trips)</t>
  </si>
  <si>
    <t>Data collected  under control regulation accessible for scientific use (Y/N/I)</t>
  </si>
  <si>
    <t>Data source for complementary data collection</t>
  </si>
  <si>
    <t xml:space="preserve">Achieved coverage of data collected under complementary data collection </t>
  </si>
  <si>
    <t>Response Rate (%)</t>
  </si>
  <si>
    <t>Table 3A: Population segments for collection of economic and social data for fisheries</t>
  </si>
  <si>
    <t>Cluster Name</t>
  </si>
  <si>
    <t>Type of variables (E/S)</t>
  </si>
  <si>
    <t>Data Source</t>
  </si>
  <si>
    <t xml:space="preserve">Type of data collection scheme </t>
  </si>
  <si>
    <t xml:space="preserve">Planned sample rate % </t>
  </si>
  <si>
    <t>Frame population</t>
  </si>
  <si>
    <t>Achieved sample number</t>
  </si>
  <si>
    <t>Achieved Sample Rate %</t>
  </si>
  <si>
    <t>Response Rate %</t>
  </si>
  <si>
    <t>Achieved Sample no/Planned sample no.</t>
  </si>
  <si>
    <t>Table 3B: Population segments for collection of economic and social data for aquaculture</t>
  </si>
  <si>
    <t>Techniques</t>
  </si>
  <si>
    <t>Species group</t>
  </si>
  <si>
    <t>Data source</t>
  </si>
  <si>
    <t>Threshold Type</t>
  </si>
  <si>
    <t>AR Comment</t>
  </si>
  <si>
    <t>Table 3C: Population segments for collection of economic and social data for the processing industry</t>
  </si>
  <si>
    <t>Segment</t>
  </si>
  <si>
    <t xml:space="preserve">Variables </t>
  </si>
  <si>
    <t>Table 4A: Sampling plan description for biological data</t>
  </si>
  <si>
    <t>MS participating in sampling</t>
  </si>
  <si>
    <t>Stratum ID code</t>
  </si>
  <si>
    <t>PSU type</t>
  </si>
  <si>
    <t>Catch fractions covered</t>
  </si>
  <si>
    <t>Species/ Stocks covered for estimation of volume and length of catch fractions</t>
  </si>
  <si>
    <t>Seasonality (Temporal strata)</t>
  </si>
  <si>
    <t xml:space="preserve">Average Number of PSU during the reference years         </t>
  </si>
  <si>
    <t>Planned number of PSUs</t>
  </si>
  <si>
    <t>% of achievement (100*Q/N)</t>
  </si>
  <si>
    <t>Number of unique vessels with activity in the stratum</t>
  </si>
  <si>
    <t xml:space="preserve">Number of unique vessels sampled </t>
  </si>
  <si>
    <t>Number of fishing trips in the stratum</t>
  </si>
  <si>
    <t xml:space="preserve">Number of fishing trips sampled </t>
  </si>
  <si>
    <t>Number of species with length measurements</t>
  </si>
  <si>
    <t>Total number of length measurements</t>
  </si>
  <si>
    <t>Table 4B: Sampling frame description for biological data</t>
  </si>
  <si>
    <t>Stratum ID number</t>
  </si>
  <si>
    <t>Stratum</t>
  </si>
  <si>
    <t xml:space="preserve">Sampling frame description </t>
  </si>
  <si>
    <t xml:space="preserve">Method of PSU selection </t>
  </si>
  <si>
    <t>Table 4C: Data on the fisheries by member state</t>
  </si>
  <si>
    <t>Fleet segment / Metier</t>
  </si>
  <si>
    <t>Targeted species / species assemblage</t>
  </si>
  <si>
    <t>Average number of vessels</t>
  </si>
  <si>
    <t xml:space="preserve">Average number of fishing trips </t>
  </si>
  <si>
    <t xml:space="preserve">Average number of fishing days </t>
  </si>
  <si>
    <t xml:space="preserve">Average landings (tons) </t>
  </si>
  <si>
    <t>Average landings (tons) in national ports</t>
  </si>
  <si>
    <t>Average landings (tons) in foreign ports</t>
  </si>
  <si>
    <t>Number of vessels</t>
  </si>
  <si>
    <t>Number of fishing trips</t>
  </si>
  <si>
    <t>Number of fishing days</t>
  </si>
  <si>
    <t>Is the fleet segment/ metier covered by any stratum (Y/N)</t>
  </si>
  <si>
    <t>Landings (tons)</t>
  </si>
  <si>
    <t>Landings (tons) in national ports</t>
  </si>
  <si>
    <t>Landings (tons) in foreign ports</t>
  </si>
  <si>
    <t>Table 4D: Landing locations</t>
  </si>
  <si>
    <t>Landing locations(s)</t>
  </si>
  <si>
    <t>Average number of locations</t>
  </si>
  <si>
    <t xml:space="preserve">Average number of registered landings </t>
  </si>
  <si>
    <t xml:space="preserve">Average landed tonnage </t>
  </si>
  <si>
    <t>Average landed tonnage of national fleet</t>
  </si>
  <si>
    <t>Average landed tonnage of foreign fleet</t>
  </si>
  <si>
    <t>Table 5A: Quality assurance framework for biological data</t>
  </si>
  <si>
    <t>Sampling design</t>
  </si>
  <si>
    <t>Sampling implementation</t>
  </si>
  <si>
    <t>Data capture</t>
  </si>
  <si>
    <t>Data Storage</t>
  </si>
  <si>
    <t>Data processing</t>
  </si>
  <si>
    <t xml:space="preserve">Sampling year/ period </t>
  </si>
  <si>
    <t>Name of sampling scheme</t>
  </si>
  <si>
    <t xml:space="preserve">Sampling frame </t>
  </si>
  <si>
    <t>Is the sampling design documented?</t>
  </si>
  <si>
    <t xml:space="preserve">Where can documentation on sampling design be found? </t>
  </si>
  <si>
    <t>Are non-responses and refusals recorded?</t>
  </si>
  <si>
    <t>Are quality checks to validate detailed data documented?</t>
  </si>
  <si>
    <t>Where can documentation on quality checks for data capture be found?</t>
  </si>
  <si>
    <t>In which national database are data stored?</t>
  </si>
  <si>
    <t>In which international database(s) are data stored?</t>
  </si>
  <si>
    <t>Are processes to evaluate data accuracy (bias and precision) documented?</t>
  </si>
  <si>
    <t xml:space="preserve">Where can documentation on processes to evaluate accuracy be found? </t>
  </si>
  <si>
    <t>Are the editing and imputation methods documented?</t>
  </si>
  <si>
    <t xml:space="preserve">Where can documentation on editing and imputation be found? </t>
  </si>
  <si>
    <t xml:space="preserve">Comments </t>
  </si>
  <si>
    <t>Table 5B: Quality assurance framework for socio-economic data</t>
  </si>
  <si>
    <t>Institutional environment</t>
  </si>
  <si>
    <t>Statistical processes</t>
  </si>
  <si>
    <t>Statistical Outputs</t>
  </si>
  <si>
    <t>P3 Impartiality and objectiveness</t>
  </si>
  <si>
    <t>P4 Confidentiality</t>
  </si>
  <si>
    <t>P5 Sound methodology</t>
  </si>
  <si>
    <t>P6 Appropriate statistical procedures</t>
  </si>
  <si>
    <t>P7 Non-excessive burden on respondents</t>
  </si>
  <si>
    <t>P8 Cost effectiveness</t>
  </si>
  <si>
    <t>P9 Relevance</t>
  </si>
  <si>
    <t>P10 Accuracy and reliability</t>
  </si>
  <si>
    <t>P11 Timeliness and punctuality</t>
  </si>
  <si>
    <t>P12 coherence and comparability</t>
  </si>
  <si>
    <t>P13 Accessibility and Clarity</t>
  </si>
  <si>
    <t>Sector Name</t>
  </si>
  <si>
    <t>Sampling year/ period</t>
  </si>
  <si>
    <t>RFMO/RFO/IO/NSB</t>
  </si>
  <si>
    <t>Type of data collection scheme</t>
  </si>
  <si>
    <t>Data Sources</t>
  </si>
  <si>
    <t>Statistically sound sources and methods</t>
  </si>
  <si>
    <t>Error checking</t>
  </si>
  <si>
    <t>Are procedures for confidential data handling in place and documented?</t>
  </si>
  <si>
    <t>Are protocols to enforce confidentiality between DCF partners in place and documented?</t>
  </si>
  <si>
    <t>Are protocols to enforce confidentiality with external users in place and documented?</t>
  </si>
  <si>
    <t>Is sound methodology documented ?</t>
  </si>
  <si>
    <t>Does it follow international standards, guidelines and best practices?</t>
  </si>
  <si>
    <t>Are methodologies consistent at MS, regional and EU level?</t>
  </si>
  <si>
    <t>Is there consistency between administrative and other statistical data?</t>
  </si>
  <si>
    <t>Are there agreements for access and quality of administrative data between partners?</t>
  </si>
  <si>
    <t>Are data collection, entry and coding checked?</t>
  </si>
  <si>
    <t>Are editing and imputation methods used and checked?</t>
  </si>
  <si>
    <t>Are revisions documented and available?</t>
  </si>
  <si>
    <t>Is duplication of data collection avoided?</t>
  </si>
  <si>
    <t>Do automatic techniques for data capture, data coding and validation exist?</t>
  </si>
  <si>
    <t>Are end-users listed and updated?</t>
  </si>
  <si>
    <t>Are sources, intermediate results and outputs regularly assessed and validated?</t>
  </si>
  <si>
    <t xml:space="preserve">Are errors measured and documented? </t>
  </si>
  <si>
    <t>Are procedures in place to ensure timely execution?</t>
  </si>
  <si>
    <t>Are procedures in place to monitor internal coherence?</t>
  </si>
  <si>
    <t>Are statistics comparable over time?</t>
  </si>
  <si>
    <t>Are methodological documents publicly available?</t>
  </si>
  <si>
    <t>Are data stored in databases?</t>
  </si>
  <si>
    <t xml:space="preserve">Where can documentation be found? </t>
  </si>
  <si>
    <t>Table 6A: Data availability</t>
  </si>
  <si>
    <t>Data set</t>
  </si>
  <si>
    <t>Section</t>
  </si>
  <si>
    <t>Variable group</t>
  </si>
  <si>
    <t>Year(s) of WP implementation</t>
  </si>
  <si>
    <t xml:space="preserve">Reference year </t>
  </si>
  <si>
    <t>Final data available after</t>
  </si>
  <si>
    <t>Date when data was available</t>
  </si>
  <si>
    <t>Table 7A: Planned regional and international coordination</t>
  </si>
  <si>
    <t>Acronym</t>
  </si>
  <si>
    <t>Name of meeting</t>
  </si>
  <si>
    <t>Planned MS participation</t>
  </si>
  <si>
    <t>Number of participants</t>
  </si>
  <si>
    <t>Table 7B: Follow-up of recommendations and agreements</t>
  </si>
  <si>
    <t>Source</t>
  </si>
  <si>
    <t xml:space="preserve">Section </t>
  </si>
  <si>
    <t>Topic</t>
  </si>
  <si>
    <t>Recommendation number</t>
  </si>
  <si>
    <t>Recommendation/ Agreement</t>
  </si>
  <si>
    <t>Follow-up action</t>
  </si>
  <si>
    <t xml:space="preserve">MS action taken </t>
  </si>
  <si>
    <t>Table7C: Bi- and multilateral agreements</t>
  </si>
  <si>
    <t>MSs</t>
  </si>
  <si>
    <t>Contact persons</t>
  </si>
  <si>
    <t>Content</t>
  </si>
  <si>
    <t>Coordination</t>
  </si>
  <si>
    <t>Description of sampling / sampling protocol / sampling intensity</t>
  </si>
  <si>
    <t xml:space="preserve">Data transmission  </t>
  </si>
  <si>
    <t xml:space="preserve">Access to vessels </t>
  </si>
  <si>
    <t xml:space="preserve">Validity </t>
  </si>
  <si>
    <t>DEU</t>
  </si>
  <si>
    <t>2016-2018</t>
  </si>
  <si>
    <t>Anguilla anguilla</t>
  </si>
  <si>
    <t>East Arctic, Norwegian sea and Barents sea</t>
  </si>
  <si>
    <t>ICES</t>
  </si>
  <si>
    <t>I, II</t>
  </si>
  <si>
    <t>N</t>
  </si>
  <si>
    <t>-</t>
  </si>
  <si>
    <t>Y</t>
  </si>
  <si>
    <t>Brosme brosme</t>
  </si>
  <si>
    <t>29</t>
  </si>
  <si>
    <t>Clupea harengus</t>
  </si>
  <si>
    <t>3258</t>
  </si>
  <si>
    <t>6</t>
  </si>
  <si>
    <t>will be sampled on voluntary basis</t>
  </si>
  <si>
    <t>Gadus morhua</t>
  </si>
  <si>
    <t>7388</t>
  </si>
  <si>
    <t>20</t>
  </si>
  <si>
    <t>Mallotus villosus</t>
  </si>
  <si>
    <t>0</t>
  </si>
  <si>
    <t>Melanogrammus aeglefinus</t>
  </si>
  <si>
    <t>245</t>
  </si>
  <si>
    <t>21</t>
  </si>
  <si>
    <t>Micromesistius poutassou</t>
  </si>
  <si>
    <t xml:space="preserve">I-II </t>
  </si>
  <si>
    <t>see NEA I-IX, XII, XIV</t>
  </si>
  <si>
    <t>Pandalus borealis</t>
  </si>
  <si>
    <t>Pollachius virens</t>
  </si>
  <si>
    <t>1287</t>
  </si>
  <si>
    <t>80</t>
  </si>
  <si>
    <t>Reinhardtius hippoglossoides</t>
  </si>
  <si>
    <t>27</t>
  </si>
  <si>
    <t>50</t>
  </si>
  <si>
    <t>Salmo salar</t>
  </si>
  <si>
    <t>Scomber scombrus</t>
  </si>
  <si>
    <t>II</t>
  </si>
  <si>
    <t>2706</t>
  </si>
  <si>
    <t>see NEA II, IIIa, IV, V, VI, VII, VIII, IX</t>
  </si>
  <si>
    <t>Sebastes marinus</t>
  </si>
  <si>
    <t>28</t>
  </si>
  <si>
    <t>51</t>
  </si>
  <si>
    <t>TAC and landings combined as Redfish</t>
  </si>
  <si>
    <t>Sebastes mentella</t>
  </si>
  <si>
    <t>1079</t>
  </si>
  <si>
    <t>Trachurus trachurus</t>
  </si>
  <si>
    <t>IIa</t>
  </si>
  <si>
    <t>Landings combined as Trachurus spp. (JAX)</t>
  </si>
  <si>
    <t>Ammodytidae</t>
  </si>
  <si>
    <t>Skagerrak and Kattegat</t>
  </si>
  <si>
    <t>IIIa</t>
  </si>
  <si>
    <t>German quota is 0.14% of TAC for areas IIa, IIIa and IV</t>
  </si>
  <si>
    <t>IIIa/22-24, IIIa</t>
  </si>
  <si>
    <t>103</t>
  </si>
  <si>
    <t>1</t>
  </si>
  <si>
    <t>only IIIa</t>
  </si>
  <si>
    <t>Coryphaenoides rupestris</t>
  </si>
  <si>
    <t>Eutrigla gurnardus</t>
  </si>
  <si>
    <t>Aspitrigla cuculus</t>
  </si>
  <si>
    <t>IIIaN</t>
  </si>
  <si>
    <t>63</t>
  </si>
  <si>
    <t>2</t>
  </si>
  <si>
    <t>IIIaS</t>
  </si>
  <si>
    <t>Glyptocephalus cynoglossus</t>
  </si>
  <si>
    <t>Limanda limanda</t>
  </si>
  <si>
    <t>7</t>
  </si>
  <si>
    <t>62</t>
  </si>
  <si>
    <t>5</t>
  </si>
  <si>
    <t>Merlangius merlangus</t>
  </si>
  <si>
    <t>3</t>
  </si>
  <si>
    <t>Merluccius merluccius</t>
  </si>
  <si>
    <t>4</t>
  </si>
  <si>
    <t xml:space="preserve">IIIa </t>
  </si>
  <si>
    <t>30</t>
  </si>
  <si>
    <t>Nephrops norvegicus</t>
  </si>
  <si>
    <t>Functional unit</t>
  </si>
  <si>
    <t>Pleuronectes platessa</t>
  </si>
  <si>
    <t>10</t>
  </si>
  <si>
    <t>187</t>
  </si>
  <si>
    <t>22</t>
  </si>
  <si>
    <t>part of saithe stock in IIIa, IV, VI, main fishery in IVa</t>
  </si>
  <si>
    <t>Psetta maxima</t>
  </si>
  <si>
    <t>0.25</t>
  </si>
  <si>
    <t>Scophthalmus rhombus</t>
  </si>
  <si>
    <t>Solea solea</t>
  </si>
  <si>
    <t>Sprattus sprattus</t>
  </si>
  <si>
    <t>Trisopterus esmarki</t>
  </si>
  <si>
    <t>TAC combined for IIIa, IIa and IV</t>
  </si>
  <si>
    <t>Selachii, Rajidae</t>
  </si>
  <si>
    <t>Baltic Sea</t>
  </si>
  <si>
    <t>SD 22-24</t>
  </si>
  <si>
    <t>NA</t>
  </si>
  <si>
    <t>commercial catch</t>
  </si>
  <si>
    <t>SD 25-32</t>
  </si>
  <si>
    <t>commercial catch, will be sampled on voluntary basis</t>
  </si>
  <si>
    <t>SD 22-32</t>
  </si>
  <si>
    <t>Platichthys flesus</t>
  </si>
  <si>
    <t>Scophtalmus rhombus</t>
  </si>
  <si>
    <t>Scophtalmus maximus</t>
  </si>
  <si>
    <t xml:space="preserve">Salmo trutta </t>
  </si>
  <si>
    <t>Perca fluviatilis</t>
  </si>
  <si>
    <t>commercial catch: Derogation in place (no international assessment, mainly freshwater species)</t>
  </si>
  <si>
    <t>Sander lucioperca</t>
  </si>
  <si>
    <t>commerical catch: no international assessment, mainly freshwater species</t>
  </si>
  <si>
    <t>Coregonus albula</t>
  </si>
  <si>
    <t>commerical catch: no registered landings in the reference years  no international assessment, mainly freshwater species</t>
  </si>
  <si>
    <t>North Sea and Eastern Channel</t>
  </si>
  <si>
    <t>IV</t>
  </si>
  <si>
    <t>4095</t>
  </si>
  <si>
    <t>German quota is 0.14% of TAC for areas Iia, IIIa and IV</t>
  </si>
  <si>
    <t>Anarhichas spp.</t>
  </si>
  <si>
    <t>26</t>
  </si>
  <si>
    <t>3.3</t>
  </si>
  <si>
    <t>IV, VIId</t>
  </si>
  <si>
    <t>Argentina spp.</t>
  </si>
  <si>
    <t>66</t>
  </si>
  <si>
    <t>13</t>
  </si>
  <si>
    <t>8</t>
  </si>
  <si>
    <t>46537</t>
  </si>
  <si>
    <t>17</t>
  </si>
  <si>
    <t>Crangon crangon</t>
  </si>
  <si>
    <t>11333</t>
  </si>
  <si>
    <t>39</t>
  </si>
  <si>
    <t>Dicentrarchus labrax</t>
  </si>
  <si>
    <t>0.05</t>
  </si>
  <si>
    <t>1992</t>
  </si>
  <si>
    <t>11</t>
  </si>
  <si>
    <t>TAC combined with Microstomus kitt</t>
  </si>
  <si>
    <t>Helicolenus dactylopterus</t>
  </si>
  <si>
    <t>Lepidorhombus boscii</t>
  </si>
  <si>
    <t>TAC combined L. boscii and L. whiffiagonis</t>
  </si>
  <si>
    <t>Lepidorhombus whiffiagonis</t>
  </si>
  <si>
    <t>183</t>
  </si>
  <si>
    <t>4.5</t>
  </si>
  <si>
    <t>Lophius budegassa</t>
  </si>
  <si>
    <t>comb.</t>
  </si>
  <si>
    <t>TAC and landings combined L. budegassa and L. piscatorius</t>
  </si>
  <si>
    <t>Lophius piscatorius</t>
  </si>
  <si>
    <t>461</t>
  </si>
  <si>
    <t>Macrourus berglax</t>
  </si>
  <si>
    <t>512</t>
  </si>
  <si>
    <t>96</t>
  </si>
  <si>
    <t>IV VIId</t>
  </si>
  <si>
    <t>846</t>
  </si>
  <si>
    <t>2172</t>
  </si>
  <si>
    <t>Microstomus kitt</t>
  </si>
  <si>
    <t>59</t>
  </si>
  <si>
    <t>TAC combined with Glyptocephalus cynoglossus</t>
  </si>
  <si>
    <t>Molva dypterygia</t>
  </si>
  <si>
    <t>Molva molva</t>
  </si>
  <si>
    <t>124</t>
  </si>
  <si>
    <t>Mullus barbatus</t>
  </si>
  <si>
    <t>Mullus surmuletus</t>
  </si>
  <si>
    <t>1.3</t>
  </si>
  <si>
    <t>all functional units</t>
  </si>
  <si>
    <t>762</t>
  </si>
  <si>
    <t>German quota is 0.07% of TAC for areas IIa and IV</t>
  </si>
  <si>
    <t>IVa East/IVa/IV</t>
  </si>
  <si>
    <t>Pecten maximus</t>
  </si>
  <si>
    <t>VIId</t>
  </si>
  <si>
    <t>Phycis blennoides</t>
  </si>
  <si>
    <t>Phycis phycis</t>
  </si>
  <si>
    <t>1.4</t>
  </si>
  <si>
    <t>3147</t>
  </si>
  <si>
    <t>7201</t>
  </si>
  <si>
    <t>part of saithe stock in IIIa, IV, VI!</t>
  </si>
  <si>
    <t>269</t>
  </si>
  <si>
    <t>TAC combined with Scophthalmus rhombus</t>
  </si>
  <si>
    <t>11250</t>
  </si>
  <si>
    <t>see NEA II, IIIa, IV, V, VI, VII, VIII, IX, landings without IVa</t>
  </si>
  <si>
    <t>79</t>
  </si>
  <si>
    <t>TAC combined with Psetta maxima</t>
  </si>
  <si>
    <t>0.2</t>
  </si>
  <si>
    <t>767</t>
  </si>
  <si>
    <t>IV/VIId</t>
  </si>
  <si>
    <t>5093</t>
  </si>
  <si>
    <t>1239</t>
  </si>
  <si>
    <t>Trigla lucerna</t>
  </si>
  <si>
    <t>16</t>
  </si>
  <si>
    <t>Zeus faber</t>
  </si>
  <si>
    <t>Alepocephalus bairdii</t>
  </si>
  <si>
    <t>North East Atlantic and Western Channel</t>
  </si>
  <si>
    <t>VI, XII</t>
  </si>
  <si>
    <t>VIa</t>
  </si>
  <si>
    <t>Capros aper</t>
  </si>
  <si>
    <t>V, VI,VII</t>
  </si>
  <si>
    <t>IV, VI, VII</t>
  </si>
  <si>
    <t>Aequipecten opercularis</t>
  </si>
  <si>
    <t>VII</t>
  </si>
  <si>
    <t>Maja squinado</t>
  </si>
  <si>
    <t>all areas</t>
  </si>
  <si>
    <t>Aphanopus spp.</t>
  </si>
  <si>
    <t>623</t>
  </si>
  <si>
    <t>Argyrosomus regius</t>
  </si>
  <si>
    <t>Beryx spp.</t>
  </si>
  <si>
    <t>all areas, excluding X and IXa</t>
  </si>
  <si>
    <t>IXa and X</t>
  </si>
  <si>
    <t>Cancer pagurus</t>
  </si>
  <si>
    <t>VIa/VIaN/VIa S, VIIbc/VIIa/VIIj</t>
  </si>
  <si>
    <t>588</t>
  </si>
  <si>
    <t>Conger conger</t>
  </si>
  <si>
    <t>all areas, excluding X</t>
  </si>
  <si>
    <t>X</t>
  </si>
  <si>
    <t>41</t>
  </si>
  <si>
    <t>Dalatias licha</t>
  </si>
  <si>
    <t>All areas</t>
  </si>
  <si>
    <t>Dasyatis pastinaca</t>
  </si>
  <si>
    <t>VII, VIII</t>
  </si>
  <si>
    <t>Deania calcea</t>
  </si>
  <si>
    <t>V, VI, VII, IX, X, XII</t>
  </si>
  <si>
    <t>all areas, excluding IX</t>
  </si>
  <si>
    <t>IX</t>
  </si>
  <si>
    <t>Dicologlossa cuneata</t>
  </si>
  <si>
    <t>VIIIc, IX</t>
  </si>
  <si>
    <t>Engraulis encrasicolus</t>
  </si>
  <si>
    <t>IXa (only Cádiz)</t>
  </si>
  <si>
    <t>VIII</t>
  </si>
  <si>
    <t>Etmopterus spinax</t>
  </si>
  <si>
    <t>VI, VII, VIII</t>
  </si>
  <si>
    <t>VIId,e</t>
  </si>
  <si>
    <t>Va/Vb/VIa/VIb/VIIa/VIIe-k</t>
  </si>
  <si>
    <t>VI, VII</t>
  </si>
  <si>
    <t>Homarus gammarus</t>
  </si>
  <si>
    <t>Hoplostethus atlanticus</t>
  </si>
  <si>
    <t>Lepidopus caudatus</t>
  </si>
  <si>
    <t>IXa</t>
  </si>
  <si>
    <t>VIIIc, IXa</t>
  </si>
  <si>
    <t>VI/VII, VIIIabd/VIIIc, IXa</t>
  </si>
  <si>
    <t>VIIe/VIIa,f-h</t>
  </si>
  <si>
    <t>Loligo vulgaris</t>
  </si>
  <si>
    <t>all areas, excluding VIIIc, IXa</t>
  </si>
  <si>
    <t>IV, VI/VIIb-k, VIIIabd</t>
  </si>
  <si>
    <t>633</t>
  </si>
  <si>
    <t>XIV</t>
  </si>
  <si>
    <t>Va/Vb</t>
  </si>
  <si>
    <t>VIa/VIb/VIIa/VIIb-k</t>
  </si>
  <si>
    <t>VIII/IX, X</t>
  </si>
  <si>
    <t>Vb/VIa/VIb/VIIa/VIIe-k</t>
  </si>
  <si>
    <t>IIIa, IV, VI, VII, VIIIab/VIIIc, IXa</t>
  </si>
  <si>
    <t>25</t>
  </si>
  <si>
    <t>Landings without IIIa and IV</t>
  </si>
  <si>
    <t>Microchirus variegatus</t>
  </si>
  <si>
    <t>I-IX, XII, XIV</t>
  </si>
  <si>
    <t>29611</t>
  </si>
  <si>
    <t>Landings without I,II and IV,VIId; will be sampled on voluntary basis</t>
  </si>
  <si>
    <t>Molva macrophthalma</t>
  </si>
  <si>
    <t>Mustelus asterias</t>
  </si>
  <si>
    <t>VI, VII, VIII, IX</t>
  </si>
  <si>
    <t>Mustelus mustelus</t>
  </si>
  <si>
    <t>Mustelus punctulatus</t>
  </si>
  <si>
    <t>VI Fuctional unit</t>
  </si>
  <si>
    <t>VII Functional unit</t>
  </si>
  <si>
    <t>VIII, IX Functional unit</t>
  </si>
  <si>
    <t>Octopus vulgaris</t>
  </si>
  <si>
    <t>Pagellus bogaraveo</t>
  </si>
  <si>
    <t>IXa, X</t>
  </si>
  <si>
    <t>Pandalus spp.</t>
  </si>
  <si>
    <t>Parapenaeus longirostris</t>
  </si>
  <si>
    <t>VIIa/VIIe/VIIfg</t>
  </si>
  <si>
    <t>VIIbc/VIIh-k/VIII, IX, X</t>
  </si>
  <si>
    <t>Pollachius pollachius</t>
  </si>
  <si>
    <t>all areas except IX, X</t>
  </si>
  <si>
    <t>IX, X</t>
  </si>
  <si>
    <t>Va/Vb/IV, IIIa, VI</t>
  </si>
  <si>
    <t>Landings without IIIa, IV, German landings in XIV 27</t>
  </si>
  <si>
    <t>Polyprion americanus</t>
  </si>
  <si>
    <t>V, XIV/VI</t>
  </si>
  <si>
    <t>4469</t>
  </si>
  <si>
    <t>95</t>
  </si>
  <si>
    <t>Hippoglossus hippoglossus</t>
  </si>
  <si>
    <t>V, XIV</t>
  </si>
  <si>
    <t>60.6</t>
  </si>
  <si>
    <t>Sardina pilchardus</t>
  </si>
  <si>
    <t>VIIIabd/VIIIc, IXa</t>
  </si>
  <si>
    <t>Scomber colias</t>
  </si>
  <si>
    <t>VIII, IX, X</t>
  </si>
  <si>
    <t>II, IIIa, IV, V, VI, VII, VIII, IX</t>
  </si>
  <si>
    <t>22678</t>
  </si>
  <si>
    <t>landings without II, IIIa, IVb,c, VIId; will be sampled on voluntary basis</t>
  </si>
  <si>
    <t>ICES Sub areas V, VI, XII, XIV &amp; NAFO SA 2 + (Div. 1F + 3K).</t>
  </si>
  <si>
    <t>421</t>
  </si>
  <si>
    <t>99</t>
  </si>
  <si>
    <t>TAC and landings partly combined as Redfish (landings of 979t are not accounted to specific species)</t>
  </si>
  <si>
    <t>ICES Sub areas V, VI, XII, XIV &amp; NAFO SA 2 + (Div. 1F + 3K)</t>
  </si>
  <si>
    <t>2162</t>
  </si>
  <si>
    <t>Sepia officinalis</t>
  </si>
  <si>
    <t>VIIa/VIIfg</t>
  </si>
  <si>
    <t>VIIbc/VIIhjk/IXa/VIIIc</t>
  </si>
  <si>
    <t>VIIe</t>
  </si>
  <si>
    <t>VIIIab</t>
  </si>
  <si>
    <t>Sparidae</t>
  </si>
  <si>
    <t>Trachurus mediterraneus</t>
  </si>
  <si>
    <t>VIII, IX</t>
  </si>
  <si>
    <t>Trachurus picturatus</t>
  </si>
  <si>
    <t>IIa, IVa, Vb, VIa, VIIa-c, e-k, VIIIabde/X</t>
  </si>
  <si>
    <t>9659</t>
  </si>
  <si>
    <t>Landings combined as Trachurus spp. (JAX) without IIa,IVa,VIIIabde;will be sampled on voluntary basis</t>
  </si>
  <si>
    <t>Trisopterus spp.</t>
  </si>
  <si>
    <t>wrong Area/Stock in Annex</t>
  </si>
  <si>
    <t>NAFO (North Atlantic Fisheries Organisation)</t>
  </si>
  <si>
    <t>NAFO</t>
  </si>
  <si>
    <t>NAFO 2J 3KL</t>
  </si>
  <si>
    <t>NAFO 3M</t>
  </si>
  <si>
    <t>NAFO 3NO</t>
  </si>
  <si>
    <t>NAFO 3Ps</t>
  </si>
  <si>
    <t>NAFO SA1</t>
  </si>
  <si>
    <t xml:space="preserve">NAFO 2J3KL </t>
  </si>
  <si>
    <t>Hippoglossoides platessoides</t>
  </si>
  <si>
    <t>NAFO 3LNO</t>
  </si>
  <si>
    <t>Limanda ferruginea</t>
  </si>
  <si>
    <t>NAFO SA0+1</t>
  </si>
  <si>
    <t>NAFO SA2+3</t>
  </si>
  <si>
    <t>Amblyraja radiata</t>
  </si>
  <si>
    <t>NAFO 3LNOPs</t>
  </si>
  <si>
    <t>NAFO 3KLMNO</t>
  </si>
  <si>
    <t>1918</t>
  </si>
  <si>
    <t>100</t>
  </si>
  <si>
    <t>see NEA (NAFO SA 2 + (Div. 1F + 3K))</t>
  </si>
  <si>
    <t>Sebastes spp.</t>
  </si>
  <si>
    <t>NAFO 3LN</t>
  </si>
  <si>
    <t>19</t>
  </si>
  <si>
    <t>NAFO 3O</t>
  </si>
  <si>
    <t>Urophycis tenuis</t>
  </si>
  <si>
    <t>NAFO 6G</t>
  </si>
  <si>
    <t>Illex illecebrosus</t>
  </si>
  <si>
    <t>NAFO Subareas 3+4</t>
  </si>
  <si>
    <t>NAFO S1+ ICES Sub-area XIV, NEAFC, NASCO</t>
  </si>
  <si>
    <t>Brachydeuterus spp.</t>
  </si>
  <si>
    <t>Other regions</t>
  </si>
  <si>
    <t>CECAF</t>
  </si>
  <si>
    <t xml:space="preserve">34.1.3. , 34.3.1. , 34.3.3-6. </t>
  </si>
  <si>
    <t>Caranx spp.</t>
  </si>
  <si>
    <t xml:space="preserve">34.3.1. , 34.3.3-6. </t>
  </si>
  <si>
    <t>Cynoglossus spp.</t>
  </si>
  <si>
    <t xml:space="preserve">34.1.1. , 34.1.3. , 34.3.1. , 34.3.3-6. </t>
  </si>
  <si>
    <t>Decapterus spp.</t>
  </si>
  <si>
    <t>Dentex canariensis</t>
  </si>
  <si>
    <t>Dentex congoensis</t>
  </si>
  <si>
    <t>Dentex macrophthalmus</t>
  </si>
  <si>
    <t>Dentex maroccanus</t>
  </si>
  <si>
    <t>Dentex spp.</t>
  </si>
  <si>
    <t>Epinephelus aeneus</t>
  </si>
  <si>
    <t>Ethmalosa fimbriata</t>
  </si>
  <si>
    <t>Farfantepenaeus notialis</t>
  </si>
  <si>
    <t>Galeoides decadactylus</t>
  </si>
  <si>
    <t>Merluccius polli</t>
  </si>
  <si>
    <t>Merluccius senegalensis</t>
  </si>
  <si>
    <t>Merluccius spp.</t>
  </si>
  <si>
    <t>Pagellus acarne</t>
  </si>
  <si>
    <t xml:space="preserve">34.1.1. </t>
  </si>
  <si>
    <t>Pagellus bellottii</t>
  </si>
  <si>
    <t>Pagellus spp.</t>
  </si>
  <si>
    <t>Pagrus caeruleostictus</t>
  </si>
  <si>
    <t>Pomadasys incisus</t>
  </si>
  <si>
    <t>Pomadasys spp.</t>
  </si>
  <si>
    <t>Pseudotolithus spp.</t>
  </si>
  <si>
    <t>34.1.1. , 34.1.3.</t>
  </si>
  <si>
    <t>20127</t>
  </si>
  <si>
    <t>TAC share based on total pelagic TAC of 85000t (Reg. 2019/440)</t>
  </si>
  <si>
    <t>Sardinella aurita</t>
  </si>
  <si>
    <t>819</t>
  </si>
  <si>
    <t>Sardinella maderensis</t>
  </si>
  <si>
    <t>33</t>
  </si>
  <si>
    <t>Scomber japonicus</t>
  </si>
  <si>
    <t>Scomber spp.</t>
  </si>
  <si>
    <t>Sepia hierredda</t>
  </si>
  <si>
    <t>Sepia spp.</t>
  </si>
  <si>
    <t>Sparus spp.</t>
  </si>
  <si>
    <t>709</t>
  </si>
  <si>
    <t>Landings combined as Trachurus spp. (JAX); TAC share based on total pelagic TAC of 85000t (Reg. 2019/440)</t>
  </si>
  <si>
    <t>Trachurus trecae</t>
  </si>
  <si>
    <t>Umbrina canariensis</t>
  </si>
  <si>
    <t xml:space="preserve">34.3.3-6. </t>
  </si>
  <si>
    <t>Trachurus murphyi</t>
  </si>
  <si>
    <t>SPRFMO</t>
  </si>
  <si>
    <t>SPRFMO Convention Area</t>
  </si>
  <si>
    <t>3033</t>
  </si>
  <si>
    <t>Sarda sarda</t>
  </si>
  <si>
    <t>ICCAT</t>
  </si>
  <si>
    <t>Atlantic Ocean and adjacent seas</t>
  </si>
  <si>
    <t>only landings of tuna species from Germany</t>
  </si>
  <si>
    <t>A</t>
  </si>
  <si>
    <t>Not applicable</t>
  </si>
  <si>
    <t>seasonal fishery</t>
  </si>
  <si>
    <t xml:space="preserve">seasonal fishery, sex and maturity cannot be determined as the observer is not allowed to cut the fish bellies </t>
  </si>
  <si>
    <t>seasonal fishery, maturity cannot be determined as the observer is not allowed to cut the fish bellies, sex of redfish can be determined externally</t>
  </si>
  <si>
    <t>Q</t>
  </si>
  <si>
    <t xml:space="preserve">will be sampled as one stock with IV and VI, sex and maturity cannot be determined as the observer is not allowed to cut the fish bellies </t>
  </si>
  <si>
    <t>SD25-32</t>
  </si>
  <si>
    <t>SD22-32</t>
  </si>
  <si>
    <t>SD 22-23</t>
  </si>
  <si>
    <t>SD 24</t>
  </si>
  <si>
    <t>all cod otoliths are taken and archived so that once cod age can be reliably determined again, age information can be provided retrospectively</t>
  </si>
  <si>
    <t>only otoliths from scientific surveys will be read from 2019 onwards. However, otoliths from other sampling frames will be taken and stored</t>
  </si>
  <si>
    <t>dealt with in Table 1D, only very occasional bycatch in commercial fishery</t>
  </si>
  <si>
    <t>normally no fishery in 1st quarter, it is not possible to determine age and maturity from brown shrimp, total weight from the catch is determined, individual weights are not necessary</t>
  </si>
  <si>
    <t>sex and maturity only on surveys</t>
  </si>
  <si>
    <t>seasonal fishery, maturity cannot be determined as the observer is not allowed to cut the fish bellies</t>
  </si>
  <si>
    <t>seasonal fishery, fecundity sampling during triennial survey according to survey manual, next survey 2022</t>
  </si>
  <si>
    <t>covered by multilateral agreement</t>
  </si>
  <si>
    <t>length</t>
  </si>
  <si>
    <t xml:space="preserve">Commercial </t>
  </si>
  <si>
    <t>12 individuals per length class</t>
  </si>
  <si>
    <t>weight</t>
  </si>
  <si>
    <t>10 individuals per length class</t>
  </si>
  <si>
    <t>sex</t>
  </si>
  <si>
    <t>maturity</t>
  </si>
  <si>
    <t>age</t>
  </si>
  <si>
    <t>Catches in the Skagerrak are belonging to the same saithe stock as in the northern North Sea, targeted by the same fishing metier. As fishing activities in the Skagerrak occur only irregularly, the stock is sampled mainly in the North Sea</t>
  </si>
  <si>
    <t>SD2224</t>
  </si>
  <si>
    <t>Surveys</t>
  </si>
  <si>
    <t>See survey manual</t>
  </si>
  <si>
    <t>The sampling intensity of surveys is given in the survey manuals of the corresponding ICES planning working group.</t>
  </si>
  <si>
    <t>SD2532</t>
  </si>
  <si>
    <t>SD2232</t>
  </si>
  <si>
    <t>Commercial</t>
  </si>
  <si>
    <t>Probability-based sampling does NOT target a minimum number per species. National sampling schemes should ensure that representative subsamples are taken (e.g. 10 specimens per cm size group) for subsequent raising. This can and should be described in a text box in detail because it determines the quality of the national data. Presently, this "old" approach of hunting numbers of fish is not in line with the "new" statistically sound sampling scheme.</t>
  </si>
  <si>
    <t>SD2223</t>
  </si>
  <si>
    <t>SD2425</t>
  </si>
  <si>
    <t>Salmo trutta</t>
  </si>
  <si>
    <t>Trisopterus esmarkii</t>
  </si>
  <si>
    <t xml:space="preserve">occasional fishery only, not in every year </t>
  </si>
  <si>
    <t xml:space="preserve">fishery fluctuating over years </t>
  </si>
  <si>
    <t>fecundity</t>
  </si>
  <si>
    <t>acc. to survey manual</t>
  </si>
  <si>
    <t>fishery fluctuating over years</t>
  </si>
  <si>
    <t>DEU - LTU -LVA - NLD - POL</t>
  </si>
  <si>
    <t>34.1.3</t>
  </si>
  <si>
    <t>Commercial at sea</t>
  </si>
  <si>
    <t>sample of 25 kg per haul</t>
  </si>
  <si>
    <t xml:space="preserve">Sampling Protocol - "Biological Data Collection of pelagic fisheries in CECAF waters in compliance with the DCF" </t>
  </si>
  <si>
    <t xml:space="preserve">weight, sex, maturity </t>
  </si>
  <si>
    <t>100 per quarter</t>
  </si>
  <si>
    <t>34.3.1</t>
  </si>
  <si>
    <t>DEU - LTU - NLD - POL</t>
  </si>
  <si>
    <t>2-3 baskets per haul (ca. 100 fish per haul)</t>
  </si>
  <si>
    <t>"Manual for scientific observers on board EU pelagic trawlers in the Pacific" (in accordance to SPRFMO Data Standards)</t>
  </si>
  <si>
    <t xml:space="preserve">age, sex, maturity </t>
  </si>
  <si>
    <t>25 fish per day</t>
  </si>
  <si>
    <t>by 0.5 cm, by haul, no exact protocol</t>
  </si>
  <si>
    <t>by 1g, by haul, no exact protocol</t>
  </si>
  <si>
    <t>10 ind/0.5cm/fishing season/area</t>
  </si>
  <si>
    <t>by cm, by haul, no exact protocol</t>
  </si>
  <si>
    <t>10 ind/cm/fishing season/area</t>
  </si>
  <si>
    <t>by mm, by haul, no exact protocol</t>
  </si>
  <si>
    <t>10 ind/cm/quarter/area</t>
  </si>
  <si>
    <t>North Sea</t>
  </si>
  <si>
    <t>Data will not be collected annually but on a regular basis (multispecies survey) and extrapolated for years with no new data.</t>
  </si>
  <si>
    <t>part of German national recreational catch sampling program (DMAP)</t>
  </si>
  <si>
    <t>every few years (5-7)</t>
  </si>
  <si>
    <t>no catches in marine waters</t>
  </si>
  <si>
    <t>No sampling since catches are negligible.</t>
  </si>
  <si>
    <t>Directed recreational fishery developing. Data will not be collected annually but on a regular basis and extrapolated for years with no new data.</t>
  </si>
  <si>
    <t>only few individuals in diary survey</t>
  </si>
  <si>
    <t>Elasmobranchs</t>
  </si>
  <si>
    <t>Very few catches (~100  specimen)</t>
  </si>
  <si>
    <t>Very few catches. Derogation in place.</t>
  </si>
  <si>
    <t>National estimates (1-year telephone diary survey) of numbers of anglers, trips &amp; on-site surveys of catch per unit effort; onboard measurement of length distributions</t>
  </si>
  <si>
    <t>annually</t>
  </si>
  <si>
    <t>National estimates (1-year telephone diary survey) of numbers of anglers, trips &amp; catch per unit effort (Until now marine only). A survey sampling both fresh and marine waters has been launched 2020. Frequency: every 5-7 years</t>
  </si>
  <si>
    <t>Annual data collection since 2016</t>
  </si>
  <si>
    <t>Inland waters</t>
  </si>
  <si>
    <t>EIFAAC</t>
  </si>
  <si>
    <t>DE_Ems</t>
  </si>
  <si>
    <t>Silver Eel/Yellow eel</t>
  </si>
  <si>
    <t>F</t>
  </si>
  <si>
    <t>sampling</t>
  </si>
  <si>
    <t>no. samplings</t>
  </si>
  <si>
    <t>monthly in a restricted time period (i.e. silver eel fishing season, presumably Aug - Dec. 2020 and/or 2021)</t>
  </si>
  <si>
    <t>full temporal coverage of the complete silver eel fishing season in order to assess seasonal variability in catches. The exact time period and year of the sampling will depend on the availability of catches. Age readings will be conducted in whole catch or sub-samples of catches. The number of age readings will depend on the catch quantity.</t>
  </si>
  <si>
    <t>DE_Eider</t>
  </si>
  <si>
    <t>Silver Eel</t>
  </si>
  <si>
    <t>once in this period</t>
  </si>
  <si>
    <t xml:space="preserve">assessment of biological variables in commercial catches. Number of individuals depends on catch quantity. </t>
  </si>
  <si>
    <t>DE_Elbe</t>
  </si>
  <si>
    <t>DE_Wese</t>
  </si>
  <si>
    <t>DE_Rhei</t>
  </si>
  <si>
    <t>no commercial fishery in German part of Maas</t>
  </si>
  <si>
    <t>DE_Maas</t>
  </si>
  <si>
    <t>not applicable</t>
  </si>
  <si>
    <t>Sampling following bilateral agreement with Poland</t>
  </si>
  <si>
    <t>DE_Oder</t>
  </si>
  <si>
    <t>Sampling by MS Poland, following bilateral agreement</t>
  </si>
  <si>
    <t>DE_Warn</t>
  </si>
  <si>
    <t>I</t>
  </si>
  <si>
    <t>no. surveys</t>
  </si>
  <si>
    <t>continous</t>
  </si>
  <si>
    <t xml:space="preserve">assessment of biological variables in fishery independent data collection. Number of individuals depends on catch quantity. </t>
  </si>
  <si>
    <t>DE_Schl</t>
  </si>
  <si>
    <t>sampling/analysis</t>
  </si>
  <si>
    <t>n. individuals</t>
  </si>
  <si>
    <t>once</t>
  </si>
  <si>
    <t>pilot study to asssess spawner quality based on contaminant load in German EMUs, samples may be aquired in 2019 already</t>
  </si>
  <si>
    <t>All</t>
  </si>
  <si>
    <t>environmental DNA analysis</t>
  </si>
  <si>
    <t>n. surveys</t>
  </si>
  <si>
    <t>contionousely in a restricted time period (i.e. silver eel fishing season, presumably Aug - Dec. 2020 and/or 2021)</t>
  </si>
  <si>
    <t>pilot study to evaluate eDNA as a possible indicator for silver eel escapement. Analysis of water sampkles in correlation with migration activity (i.e. indicated by fisheries catches). Details of the sampling scheme are yet to be established.</t>
  </si>
  <si>
    <t>Atlantic</t>
  </si>
  <si>
    <t>Leptocephali (larval oceanic stage)</t>
  </si>
  <si>
    <t>survey at sea</t>
  </si>
  <si>
    <t>end-user need highlighted by WGEEL, of overregional interest to EU member states, survey is financed by Germany but shall be accompanied by EU MAP staff</t>
  </si>
  <si>
    <t>observer at sea</t>
  </si>
  <si>
    <t>Arctic 1</t>
  </si>
  <si>
    <t>Birds</t>
  </si>
  <si>
    <t>Mammals</t>
  </si>
  <si>
    <t>x</t>
  </si>
  <si>
    <t>no expected number can be given</t>
  </si>
  <si>
    <t>Reptiles</t>
  </si>
  <si>
    <t>Fish</t>
  </si>
  <si>
    <t>Arctic 2</t>
  </si>
  <si>
    <t>Baltic active 2224</t>
  </si>
  <si>
    <t>Western Baltic</t>
  </si>
  <si>
    <t>due to a randomized sampling scheme, we do not expect a certain number of recordings</t>
  </si>
  <si>
    <t>Baltic passive 2224</t>
  </si>
  <si>
    <t>Baltic active 2532</t>
  </si>
  <si>
    <t>Eastern Baltic</t>
  </si>
  <si>
    <t>Baltic herring passive 2224</t>
  </si>
  <si>
    <t>Baltic herring active 2224</t>
  </si>
  <si>
    <t>Baltic sprat</t>
  </si>
  <si>
    <t>North Sea and Eastern Arctic</t>
  </si>
  <si>
    <t>North Sea 1</t>
  </si>
  <si>
    <t>North Sea 2</t>
  </si>
  <si>
    <t>IV, IIIa</t>
  </si>
  <si>
    <t>North Sea 3</t>
  </si>
  <si>
    <t>North Sea 4</t>
  </si>
  <si>
    <t>North Sea 5</t>
  </si>
  <si>
    <t>North Atlantic</t>
  </si>
  <si>
    <t>SA1-2</t>
  </si>
  <si>
    <t>North Atlantic 1</t>
  </si>
  <si>
    <t>VI, VIIbcjk, VIIe, VIIfgh, VIII, V-XIV, (IVa)</t>
  </si>
  <si>
    <t>North Atlantic 2</t>
  </si>
  <si>
    <t>XII, XIV, Va</t>
  </si>
  <si>
    <t>North Atlantic 3</t>
  </si>
  <si>
    <t>North Atlantic 4</t>
  </si>
  <si>
    <t>Baltic International Trawl Survey</t>
  </si>
  <si>
    <t xml:space="preserve">BITS Q1 </t>
  </si>
  <si>
    <t>tbd</t>
  </si>
  <si>
    <t xml:space="preserve">C: DEN, EST, DEU, LTU, LVA, POL, SWE, RUS </t>
  </si>
  <si>
    <t>IIIaS, IIIb-d</t>
  </si>
  <si>
    <t>1st Quarter</t>
  </si>
  <si>
    <t>Annual</t>
  </si>
  <si>
    <t>23</t>
  </si>
  <si>
    <t>demersal trawl hauls</t>
  </si>
  <si>
    <t>60</t>
  </si>
  <si>
    <t>ICES WGBIFS</t>
  </si>
  <si>
    <t>DATRAS</t>
  </si>
  <si>
    <t>+  additional demersal hauls</t>
  </si>
  <si>
    <t>physically</t>
  </si>
  <si>
    <t>CTD casts</t>
  </si>
  <si>
    <t>BITS Q4</t>
  </si>
  <si>
    <t xml:space="preserve"> 4th Quarter</t>
  </si>
  <si>
    <t>18</t>
  </si>
  <si>
    <t>57</t>
  </si>
  <si>
    <t>4th Quarter</t>
  </si>
  <si>
    <t>Baltic International Acoustic Survey (Autumn)</t>
  </si>
  <si>
    <t>BIAS/GERAS</t>
  </si>
  <si>
    <t xml:space="preserve">C: DEN, EST, DEU, LTU, LVA, POL, SWE, FIN, RUS </t>
  </si>
  <si>
    <t>IIIa, IIIb-d</t>
  </si>
  <si>
    <t>Sep-Oct</t>
  </si>
  <si>
    <t xml:space="preserve">NASC values (nm) </t>
  </si>
  <si>
    <t>ICES WGBIFS/WGIPS</t>
  </si>
  <si>
    <t>DATRAS planned</t>
  </si>
  <si>
    <t>Gulf of Riga Acoustic Herring Survey</t>
  </si>
  <si>
    <t>GRAHS</t>
  </si>
  <si>
    <t>IIId</t>
  </si>
  <si>
    <t>3rd Quarter</t>
  </si>
  <si>
    <t xml:space="preserve">Sprat Acoustic Survey </t>
  </si>
  <si>
    <t>SPRAS</t>
  </si>
  <si>
    <t>May</t>
  </si>
  <si>
    <t>Rügen Herring Larvae Survey</t>
  </si>
  <si>
    <t>RHLS</t>
  </si>
  <si>
    <t>C: DEU</t>
  </si>
  <si>
    <t>March-June</t>
  </si>
  <si>
    <t xml:space="preserve">ichthyoplankton hauls </t>
  </si>
  <si>
    <t>ICES WGSINS</t>
  </si>
  <si>
    <t>ICES DATA BASE ON EGGS AND LARVAE</t>
  </si>
  <si>
    <t>Cod in the Baltic</t>
  </si>
  <si>
    <t>CoBalt</t>
  </si>
  <si>
    <t>Jun</t>
  </si>
  <si>
    <t>fish hauls</t>
  </si>
  <si>
    <t xml:space="preserve">national SQL-database </t>
  </si>
  <si>
    <t>Bottom Trawl Survey</t>
  </si>
  <si>
    <t>BaltBox</t>
  </si>
  <si>
    <t xml:space="preserve"> IIIc SD22, IIId SD24</t>
  </si>
  <si>
    <t>May-Jun</t>
  </si>
  <si>
    <t>Fehmarn Juvenile Cod Survey</t>
  </si>
  <si>
    <t>FEJUCS</t>
  </si>
  <si>
    <t>IIId SD22</t>
  </si>
  <si>
    <t>Sep-Dec</t>
  </si>
  <si>
    <t>pound net hauls</t>
  </si>
  <si>
    <t>Survey conducted by commercial pound net fishers. No. of days when the nets are inspected cannot be predicted.</t>
  </si>
  <si>
    <t>International Bottom Trawl Survey</t>
  </si>
  <si>
    <t xml:space="preserve">IBTS Q1 </t>
  </si>
  <si>
    <t>C: FRA, NLD, DEU, DEN, SWE, SCO</t>
  </si>
  <si>
    <t>IIIa, IV</t>
  </si>
  <si>
    <t>1st  Quarter</t>
  </si>
  <si>
    <t>bottom trawl hauls</t>
  </si>
  <si>
    <t>67</t>
  </si>
  <si>
    <t>ICES IBTSWG</t>
  </si>
  <si>
    <t>ICES DATRAS</t>
  </si>
  <si>
    <t xml:space="preserve">plankton net hauls </t>
  </si>
  <si>
    <t>138</t>
  </si>
  <si>
    <t xml:space="preserve"> IBTS Q3</t>
  </si>
  <si>
    <t>C: DEN, UK ENG, DEU, NOR, SWE, UK SCO</t>
  </si>
  <si>
    <t>15</t>
  </si>
  <si>
    <t>GOV otter board trawls</t>
  </si>
  <si>
    <t xml:space="preserve"> 2-m beam trawl</t>
  </si>
  <si>
    <t>van Veen grab samples</t>
  </si>
  <si>
    <t>58</t>
  </si>
  <si>
    <t>ICES Oceanographic database</t>
  </si>
  <si>
    <t>water sampling</t>
  </si>
  <si>
    <t>benthos bycatch in fishing trawls</t>
  </si>
  <si>
    <t>marine litter bycatch in fishing trawls</t>
  </si>
  <si>
    <t>ICES marine litter database</t>
  </si>
  <si>
    <t>North Sea Beam Trawl Survey</t>
  </si>
  <si>
    <t>BTS</t>
  </si>
  <si>
    <t>DEU, BEL, NLD, ENG</t>
  </si>
  <si>
    <t>IVb,IVc,VIId</t>
  </si>
  <si>
    <t xml:space="preserve">beam trawl hauls </t>
  </si>
  <si>
    <t>ICES WGBEAM</t>
  </si>
  <si>
    <t>Demersal Young Fish Survey</t>
  </si>
  <si>
    <t>DYFS</t>
  </si>
  <si>
    <t>C: DEU, NED</t>
  </si>
  <si>
    <t>Coasts of NS</t>
  </si>
  <si>
    <t>3rd and 4th Quarter</t>
  </si>
  <si>
    <t>beam trawl hauls</t>
  </si>
  <si>
    <t>250</t>
  </si>
  <si>
    <t>ICES WGBEAM, ICES WGNSSK, ICES WGCRAN, TMAP</t>
  </si>
  <si>
    <t>chartered commercial vessels and FRV Clupea</t>
  </si>
  <si>
    <t>Sole Net Survey</t>
  </si>
  <si>
    <t>SNS</t>
  </si>
  <si>
    <t>IVb, IVc</t>
  </si>
  <si>
    <t>North Sea Sandeels Survey</t>
  </si>
  <si>
    <t>NSSS</t>
  </si>
  <si>
    <t>IVa, IVb</t>
  </si>
  <si>
    <t>International Ecosystem Survey in the Nordic Seas</t>
  </si>
  <si>
    <t>IESNS</t>
  </si>
  <si>
    <t>Y (5%)</t>
  </si>
  <si>
    <t>C: DEN, DEU, NLD, UK</t>
  </si>
  <si>
    <t>existing cost-sharing model; carried out by DNK</t>
  </si>
  <si>
    <t>financially</t>
  </si>
  <si>
    <t>Redfish Survey in the Norwegian Sea and adjacent waters</t>
  </si>
  <si>
    <t>REDNOR</t>
  </si>
  <si>
    <t>August- September</t>
  </si>
  <si>
    <t>Mackerel egg Survey (Triennial)</t>
  </si>
  <si>
    <t>NSMEGS</t>
  </si>
  <si>
    <t>May-July</t>
  </si>
  <si>
    <t>Herring Larvae survey</t>
  </si>
  <si>
    <t>IHLS</t>
  </si>
  <si>
    <t>C: DEU, NED, BEL</t>
  </si>
  <si>
    <t>IV,VIId</t>
  </si>
  <si>
    <t>1st and 3rd Quarter</t>
  </si>
  <si>
    <t>Ichthyoplankton hauls</t>
  </si>
  <si>
    <t>180</t>
  </si>
  <si>
    <t>ICES WGIPS</t>
  </si>
  <si>
    <t>NS Herring Acoustic Survey</t>
  </si>
  <si>
    <t>NHAS</t>
  </si>
  <si>
    <t>C: IRL, SCO, NOR, NED, DEU, DEN</t>
  </si>
  <si>
    <t>IIIa, IV,VIa</t>
  </si>
  <si>
    <t>June, July</t>
  </si>
  <si>
    <t>Hydroacoustic transects</t>
  </si>
  <si>
    <t>2290 nm</t>
  </si>
  <si>
    <t>Nephrops TVsurvey(FU 3&amp;4)</t>
  </si>
  <si>
    <t>NTV3&amp;4</t>
  </si>
  <si>
    <t>IIIA</t>
  </si>
  <si>
    <t>2nd or 3rd Quarter</t>
  </si>
  <si>
    <t>Nephrops TVsurvey (FU 6)</t>
  </si>
  <si>
    <t>NTV6</t>
  </si>
  <si>
    <t>IVb</t>
  </si>
  <si>
    <t>September</t>
  </si>
  <si>
    <t>Nephrops TVsurvey (FU 7)</t>
  </si>
  <si>
    <t>NTV7</t>
  </si>
  <si>
    <t>IVa</t>
  </si>
  <si>
    <t>Nephrops TVsurvey (FU 8)</t>
  </si>
  <si>
    <t>NTV8</t>
  </si>
  <si>
    <t>Nephrops TVsurvey (FU 9)</t>
  </si>
  <si>
    <t>NTV9</t>
  </si>
  <si>
    <t>German Small-Scale Bottom Trawl Survey</t>
  </si>
  <si>
    <t>GSBTS</t>
  </si>
  <si>
    <t xml:space="preserve"> 3rd Quarter</t>
  </si>
  <si>
    <t>35</t>
  </si>
  <si>
    <t>144</t>
  </si>
  <si>
    <t xml:space="preserve">national SQL database </t>
  </si>
  <si>
    <t>36</t>
  </si>
  <si>
    <t>120</t>
  </si>
  <si>
    <t>German Autumn Survey in the EEZ</t>
  </si>
  <si>
    <t>GAS EEZ</t>
  </si>
  <si>
    <t>annually alternating between otter trawl and beam trawl</t>
  </si>
  <si>
    <t>72</t>
  </si>
  <si>
    <t>International Deep Pelagic Ecosystem Surveys (triennial) - fomerly called International Redfish Trawl and Acoustic Survey (REDTAS)</t>
  </si>
  <si>
    <t>IDEEPS (REDTAS)</t>
  </si>
  <si>
    <t>C: DEU, ICE, RUS</t>
  </si>
  <si>
    <t>Va, XII, XIV; NAFO SA 1-3</t>
  </si>
  <si>
    <t>June/July</t>
  </si>
  <si>
    <t>Triennial</t>
  </si>
  <si>
    <t>2400 nm</t>
  </si>
  <si>
    <t>WGIDEEPS</t>
  </si>
  <si>
    <t>Flemish Cap Groundfish survey</t>
  </si>
  <si>
    <t>FCGS</t>
  </si>
  <si>
    <t>3M</t>
  </si>
  <si>
    <t xml:space="preserve">July </t>
  </si>
  <si>
    <t>Greenland Groundfish survey</t>
  </si>
  <si>
    <t>GGS</t>
  </si>
  <si>
    <t>XIV, NAFO SA1</t>
  </si>
  <si>
    <t xml:space="preserve">October/November </t>
  </si>
  <si>
    <t>47</t>
  </si>
  <si>
    <t>Demersal trawls</t>
  </si>
  <si>
    <t>100 trawls</t>
  </si>
  <si>
    <t>ICES NWWG</t>
  </si>
  <si>
    <t>80 casts</t>
  </si>
  <si>
    <t>Plankton sampling</t>
  </si>
  <si>
    <t>10 stations</t>
  </si>
  <si>
    <t>IBTS Q1</t>
  </si>
  <si>
    <t>ISBCBTS September</t>
  </si>
  <si>
    <t xml:space="preserve">ISBCBTS </t>
  </si>
  <si>
    <t>VIIa f g</t>
  </si>
  <si>
    <t>WCBTS</t>
  </si>
  <si>
    <t>VIIe BTS</t>
  </si>
  <si>
    <t xml:space="preserve">VIIe </t>
  </si>
  <si>
    <t>October</t>
  </si>
  <si>
    <t>Blue whiting survey</t>
  </si>
  <si>
    <t>C: IRL, DEU, NLD; UK</t>
  </si>
  <si>
    <t>1st or 2nd Quarter</t>
  </si>
  <si>
    <t>existing cost-sharing model; carried out by NLD and IRL</t>
  </si>
  <si>
    <t xml:space="preserve">International Mackerel and Horse Mackerel Egg Survey (Triennial) </t>
  </si>
  <si>
    <t>MEGS</t>
  </si>
  <si>
    <t>C: POR, ESP, IRE, SCO, NLD, DEU, DEN</t>
  </si>
  <si>
    <t>VIa, VII,VIII, IXa</t>
  </si>
  <si>
    <t xml:space="preserve">January-July </t>
  </si>
  <si>
    <t>37</t>
  </si>
  <si>
    <t>plankton net hauls</t>
  </si>
  <si>
    <t>app. 200</t>
  </si>
  <si>
    <t>ICES WGMEGS</t>
  </si>
  <si>
    <t>Planned target depending on assigned survey area which will be individually fixed during WGMEGS in the year before the survey</t>
  </si>
  <si>
    <t>Fish trawl hauls</t>
  </si>
  <si>
    <t>not set</t>
  </si>
  <si>
    <t>Planned target depending on assigned number of fecundity samples which will be individually fixed during WGMEGS in the year before the survey</t>
  </si>
  <si>
    <t>Sardine, Anchovy Horse Mackerel Acoustic Survey</t>
  </si>
  <si>
    <t>March-April-May</t>
  </si>
  <si>
    <t>Sardine DEPM (Triennial)</t>
  </si>
  <si>
    <t>2nd and 4th Quarter</t>
  </si>
  <si>
    <t>Spawning/Pre spawning Herring/Boarfish acoustic survey</t>
  </si>
  <si>
    <t xml:space="preserve">VIa, VIIa-g </t>
  </si>
  <si>
    <t>July, Sept, Nov, March, Jan</t>
  </si>
  <si>
    <t>Biomass of Anchovy</t>
  </si>
  <si>
    <t>BIOMAN</t>
  </si>
  <si>
    <t xml:space="preserve">Nephrops UWTV survey (offshore) </t>
  </si>
  <si>
    <t>UWTV (FU 11-13)</t>
  </si>
  <si>
    <t>Nephrops UWTV Irish Sea</t>
  </si>
  <si>
    <t>UWTV(FU 15)</t>
  </si>
  <si>
    <t>VIIa</t>
  </si>
  <si>
    <t>August</t>
  </si>
  <si>
    <t xml:space="preserve">Nephrops UWTV survey Aran Grounds </t>
  </si>
  <si>
    <t>UWTV (FU 17)</t>
  </si>
  <si>
    <t>VIIb</t>
  </si>
  <si>
    <t>June</t>
  </si>
  <si>
    <t>Nephrops UWTV survey Celtic Sea</t>
  </si>
  <si>
    <t>UWTV (FU 20-22)</t>
  </si>
  <si>
    <t>VIIg,h,j</t>
  </si>
  <si>
    <t>July</t>
  </si>
  <si>
    <t>Nephrops  Survey Offshore Portugal NepS</t>
  </si>
  <si>
    <t>UWTV(FU 28-29)</t>
  </si>
  <si>
    <t>Eel Larvae Survey</t>
  </si>
  <si>
    <t>EELS</t>
  </si>
  <si>
    <t>Sargasso Sea</t>
  </si>
  <si>
    <t>Feb-Apr</t>
  </si>
  <si>
    <t>54</t>
  </si>
  <si>
    <t>Eel larval sampling - IKMT hauls</t>
  </si>
  <si>
    <t xml:space="preserve">50 </t>
  </si>
  <si>
    <t>internationally harmonized survey under discussion</t>
  </si>
  <si>
    <t>n. a.</t>
  </si>
  <si>
    <t>Germany is not involved in this survey.</t>
  </si>
  <si>
    <t>no comments</t>
  </si>
  <si>
    <t>No survey was planned in 2019.</t>
  </si>
  <si>
    <t>Germany is not involved in this survey</t>
  </si>
  <si>
    <t>next survey year 2022</t>
  </si>
  <si>
    <t>Survey was completely cancelled in 2020 due to the COVID-19 pandemic. Next survey year 2023.</t>
  </si>
  <si>
    <t>BITS Q1</t>
  </si>
  <si>
    <t>Biological data for Cod, Plaice, Flounder, Dab, Turbot and Brill, IIIc, IIId</t>
  </si>
  <si>
    <t>C</t>
  </si>
  <si>
    <t>CTD by Haul</t>
  </si>
  <si>
    <t>Litter items in the trawl</t>
  </si>
  <si>
    <t>BIAS</t>
  </si>
  <si>
    <t>Herring acoustic and biological data</t>
  </si>
  <si>
    <t>ICES Acoustic Trawl Surveys DB</t>
  </si>
  <si>
    <t>Sprat Acoustic Survey     (Spring)</t>
  </si>
  <si>
    <t>Sprat acoustic and biological data</t>
  </si>
  <si>
    <t>Herring Larvae</t>
  </si>
  <si>
    <t>ICES Egg &amp; Larvae Databas</t>
  </si>
  <si>
    <t xml:space="preserve">RHLS </t>
  </si>
  <si>
    <t>Biological data for Cod IIIc, IIId</t>
  </si>
  <si>
    <t>national database</t>
  </si>
  <si>
    <t>Biological data for juvenile cod in IIId SD22</t>
  </si>
  <si>
    <t>water temperature</t>
  </si>
  <si>
    <t>Biological data for Cod  IV</t>
  </si>
  <si>
    <t>Biological data for Sprat  IV</t>
  </si>
  <si>
    <t>Biological data for Haddock  IV</t>
  </si>
  <si>
    <t>Biological data for Saithe  IV</t>
  </si>
  <si>
    <t>Biological data for Whiting  IV</t>
  </si>
  <si>
    <t>Biological data for Herring  IV</t>
  </si>
  <si>
    <t>Biological data for Plaice  IV</t>
  </si>
  <si>
    <t>Biological data for Mackerel IV</t>
  </si>
  <si>
    <t>Biological data for Norway Pout  IV</t>
  </si>
  <si>
    <t>egg and larvae database</t>
  </si>
  <si>
    <t>CTD and bottle data</t>
  </si>
  <si>
    <t>marine litter</t>
  </si>
  <si>
    <t>Litter items in the MIK</t>
  </si>
  <si>
    <t>Fish eggs in MIKeyM net</t>
  </si>
  <si>
    <t>IBTS Q3</t>
  </si>
  <si>
    <t>Biological data for herring IVa</t>
  </si>
  <si>
    <t>Biological data for sprat IVa</t>
  </si>
  <si>
    <t>Biological data for mackerel IVa</t>
  </si>
  <si>
    <t>Biological data for cod IVa</t>
  </si>
  <si>
    <t>Biological data for haddock IVa</t>
  </si>
  <si>
    <t>Biological data for whiting IVa</t>
  </si>
  <si>
    <t>Biological data for saithe IVa</t>
  </si>
  <si>
    <t>Biological data for Norway Pout IVa</t>
  </si>
  <si>
    <t>Biological data for plaice Iva</t>
  </si>
  <si>
    <t>Data on biodiversity of groundfish communities</t>
  </si>
  <si>
    <t>Benthos bycatch in fishing trawls</t>
  </si>
  <si>
    <t>Data at Senckenberg Res. Inst.</t>
  </si>
  <si>
    <t>Data for benthic epifauna</t>
  </si>
  <si>
    <t>Marine litter in fishing trawls</t>
  </si>
  <si>
    <t>CTD profile per station</t>
  </si>
  <si>
    <t>ICES oceanographic database</t>
  </si>
  <si>
    <t>Observations of seabirds at sea</t>
  </si>
  <si>
    <t>Sediment samples</t>
  </si>
  <si>
    <t>International Beam Trawl Survey (North Sea)</t>
  </si>
  <si>
    <t>biological data for Sole</t>
  </si>
  <si>
    <t>biological data for Plaice</t>
  </si>
  <si>
    <t>biological data for Dab</t>
  </si>
  <si>
    <t>hydrographic data</t>
  </si>
  <si>
    <t>World Ocean database</t>
  </si>
  <si>
    <t>Demersal Young fish Survey</t>
  </si>
  <si>
    <t>biological data for plaice IVb</t>
  </si>
  <si>
    <t>biological data for sole IVb</t>
  </si>
  <si>
    <t>biological data for brown shrimp</t>
  </si>
  <si>
    <t>biological data for other demersal young fish</t>
  </si>
  <si>
    <t>Benthos in the trawl</t>
  </si>
  <si>
    <t>Hydrography</t>
  </si>
  <si>
    <t>International Herring Larvae Survey</t>
  </si>
  <si>
    <t>ICES Eggs and Larval Database</t>
  </si>
  <si>
    <t>Ichthyoplankton</t>
  </si>
  <si>
    <t>biological data for herring IV</t>
  </si>
  <si>
    <t>biological data for sprat IV</t>
  </si>
  <si>
    <t>clupeids acoustic data</t>
  </si>
  <si>
    <t>Studies of predator-prey interactions</t>
  </si>
  <si>
    <t>Fish distribution</t>
  </si>
  <si>
    <t>national sql database</t>
  </si>
  <si>
    <t>Benthos distribution</t>
  </si>
  <si>
    <t>Trawl results</t>
  </si>
  <si>
    <t>(biological density)</t>
  </si>
  <si>
    <t>NASC</t>
  </si>
  <si>
    <t>(conversion of acoustics into biological density)</t>
  </si>
  <si>
    <t>CTD data</t>
  </si>
  <si>
    <t>(detection of distribution borders)</t>
  </si>
  <si>
    <t>German Greenland groundfish survey</t>
  </si>
  <si>
    <t>Abundance/biomass data cod</t>
  </si>
  <si>
    <t>advice NWWG</t>
  </si>
  <si>
    <t>ICES stock coordinator</t>
  </si>
  <si>
    <t>Abundance/biomass data demersal redfish</t>
  </si>
  <si>
    <t>Abundance/biomass data other species</t>
  </si>
  <si>
    <t>advice NAFO</t>
  </si>
  <si>
    <t>national SQL database</t>
  </si>
  <si>
    <t>Biological samples cod</t>
  </si>
  <si>
    <t>Biological samples redfish</t>
  </si>
  <si>
    <t>Plankton data</t>
  </si>
  <si>
    <t>Mackerel and Horse Mackerel Egg Survey</t>
  </si>
  <si>
    <t>Mackerel Egg Production</t>
  </si>
  <si>
    <t>Horse Mackerel Egg Production</t>
  </si>
  <si>
    <t>CTD by plankton haul</t>
  </si>
  <si>
    <t>information on temperature is necessary for egg production calculation</t>
  </si>
  <si>
    <t>Biological data on adult mackerel and horse mackerel</t>
  </si>
  <si>
    <t xml:space="preserve">Eel egg and larval abundance </t>
  </si>
  <si>
    <t>Use as basis for advice planned, but not implemented yet.</t>
  </si>
  <si>
    <t>Upload of data into the relevant database will follow after formatting according to database requirements</t>
  </si>
  <si>
    <t>Survey was completely cancelled in 2020 due to the Covid-19 pandemic. Next survey year 2023.</t>
  </si>
  <si>
    <t>Baltic Sea; North Sea; Eastern Arctic; NAFO; Extended North- Western waters (Ices areas V, VI and VII) and Southern Western waters)</t>
  </si>
  <si>
    <t>all regions</t>
  </si>
  <si>
    <t>Effort</t>
  </si>
  <si>
    <t>Days at sea</t>
  </si>
  <si>
    <t>Vessels using passive gears</t>
  </si>
  <si>
    <t xml:space="preserve">0-&lt; 10 m </t>
  </si>
  <si>
    <t>No metiers</t>
  </si>
  <si>
    <t>Sales notes, additional survey</t>
  </si>
  <si>
    <t>0%</t>
  </si>
  <si>
    <t>Probability sampling</t>
  </si>
  <si>
    <t>Applies to vessels without logbooks; metiers cannot be derived</t>
  </si>
  <si>
    <t>survey (questionnaire)</t>
  </si>
  <si>
    <t>Vessels&lt;8m calculated based upon sales declaration  and average activity within the period (survey).</t>
  </si>
  <si>
    <t>Fishing days</t>
  </si>
  <si>
    <t>kW * Fishing Days</t>
  </si>
  <si>
    <t>Derived from fishing days</t>
  </si>
  <si>
    <t>GT * Fishing days</t>
  </si>
  <si>
    <t>Number of trips</t>
  </si>
  <si>
    <t>Number of fishing operations</t>
  </si>
  <si>
    <t>Not relevant for fishing technique; if relevant, the figures can be estimated based on days at sea</t>
  </si>
  <si>
    <t>Number of nets/Length(*)</t>
  </si>
  <si>
    <t>Number of hooks, Number of lines(*)</t>
  </si>
  <si>
    <t>Numbers of pots, traps(*)</t>
  </si>
  <si>
    <t>Beam trawlers</t>
  </si>
  <si>
    <t>Vessels&lt;10m (without logbooks) calculated based upon sales declaration and average activity within the period (survey).</t>
  </si>
  <si>
    <t>Not relevant for fishing technique</t>
  </si>
  <si>
    <t>Baltic Sea, North Sea and Eastern Arctic, and North Atlantic</t>
  </si>
  <si>
    <t>0-&lt;10m</t>
  </si>
  <si>
    <t>E</t>
  </si>
  <si>
    <t>Average price per species</t>
  </si>
  <si>
    <t>Sales notes</t>
  </si>
  <si>
    <t>A - Census</t>
  </si>
  <si>
    <t>Annually</t>
  </si>
  <si>
    <t>Beam trawlers*</t>
  </si>
  <si>
    <t>10-&lt;12m</t>
  </si>
  <si>
    <t>TBBVL1012*</t>
  </si>
  <si>
    <t>Demersal trawlers and/or demersal seiners*</t>
  </si>
  <si>
    <t>DTSVL1012*</t>
  </si>
  <si>
    <t>12-&lt;18m</t>
  </si>
  <si>
    <t>Demersal trawlers and/or demersal seiners</t>
  </si>
  <si>
    <t>Drift and/or fixed netters</t>
  </si>
  <si>
    <t>18-&lt;24m</t>
  </si>
  <si>
    <t>24-&lt;40m</t>
  </si>
  <si>
    <t>TBBVL2440*</t>
  </si>
  <si>
    <t>Drift and/or fixed netters*</t>
  </si>
  <si>
    <t>DFNVL2440*</t>
  </si>
  <si>
    <t xml:space="preserve">40 m or larger </t>
  </si>
  <si>
    <t>Pelagic trawlers*</t>
  </si>
  <si>
    <t>TMVL40XX*</t>
  </si>
  <si>
    <t>Inactive vessels</t>
  </si>
  <si>
    <t>Consumption of fixed capital</t>
  </si>
  <si>
    <t>PIM</t>
  </si>
  <si>
    <t>Logbooks, sales notes</t>
  </si>
  <si>
    <t>Energy consumption</t>
  </si>
  <si>
    <t>accountants network, questionnaires</t>
  </si>
  <si>
    <t>B - Probability Sample Survey</t>
  </si>
  <si>
    <t>accountants network</t>
  </si>
  <si>
    <t>Energy costs</t>
  </si>
  <si>
    <t>Engaged crew</t>
  </si>
  <si>
    <t>fleet register, accountants network, questionnaires</t>
  </si>
  <si>
    <t>fleet register, accountants network</t>
  </si>
  <si>
    <t>Gross value of landings</t>
  </si>
  <si>
    <t>landings declaration</t>
  </si>
  <si>
    <t>Income from leasing out quota or other fishing rights</t>
  </si>
  <si>
    <t>legislation</t>
  </si>
  <si>
    <t>no rent or lease of quota or rights</t>
  </si>
  <si>
    <t>Investments in tangible assets, net</t>
  </si>
  <si>
    <t>Lease/rental payments for quota or other fishing rights</t>
  </si>
  <si>
    <t>none</t>
  </si>
  <si>
    <t>No tradable quota in Germany</t>
  </si>
  <si>
    <t>Long/short Debt</t>
  </si>
  <si>
    <t>Mean age of vessel</t>
  </si>
  <si>
    <t>Fleet register</t>
  </si>
  <si>
    <t>Mean LOA of vessels</t>
  </si>
  <si>
    <t>Non-variable costs</t>
  </si>
  <si>
    <t>Number of fishing enterprises/units</t>
  </si>
  <si>
    <t>Operating subsidies</t>
  </si>
  <si>
    <t>Other income</t>
  </si>
  <si>
    <t>Personnel costs</t>
  </si>
  <si>
    <t>Repair and maintenance  costs</t>
  </si>
  <si>
    <t>Subsidies on investments</t>
  </si>
  <si>
    <t>Total assets</t>
  </si>
  <si>
    <t>Total hours worked per year</t>
  </si>
  <si>
    <t>Total vessel's power</t>
  </si>
  <si>
    <t>Total vessel's tonnage</t>
  </si>
  <si>
    <t>Unpaid labour</t>
  </si>
  <si>
    <t>Value of landings per species</t>
  </si>
  <si>
    <t>Value of physical capital</t>
  </si>
  <si>
    <t>Value of quota and other fishing rights</t>
  </si>
  <si>
    <t>Legislation</t>
  </si>
  <si>
    <t>No tradable rights</t>
  </si>
  <si>
    <t>Value of unpaid labour</t>
  </si>
  <si>
    <t>fleet register, logbooks, landings declaration</t>
  </si>
  <si>
    <t>Variable costs</t>
  </si>
  <si>
    <t>S</t>
  </si>
  <si>
    <t>Employment by age</t>
  </si>
  <si>
    <t>questionnaire, phone interview</t>
  </si>
  <si>
    <t>Every three years, started in 2018</t>
  </si>
  <si>
    <t xml:space="preserve">Employment by education level </t>
  </si>
  <si>
    <t xml:space="preserve">Employment by employment status </t>
  </si>
  <si>
    <t>Employment by gender</t>
  </si>
  <si>
    <t xml:space="preserve">Employment by nationality </t>
  </si>
  <si>
    <t xml:space="preserve">FTE by gender </t>
  </si>
  <si>
    <t xml:space="preserve">FTE National </t>
  </si>
  <si>
    <t>Unpaid labour by gender</t>
  </si>
  <si>
    <t>Tanks and raceways</t>
  </si>
  <si>
    <t>trout</t>
  </si>
  <si>
    <t>Gross sales per species</t>
  </si>
  <si>
    <t>questionnaire</t>
  </si>
  <si>
    <t>annual</t>
  </si>
  <si>
    <t>Livestock costs</t>
  </si>
  <si>
    <t>Feed costs</t>
  </si>
  <si>
    <t>Repair and maintenance</t>
  </si>
  <si>
    <t>Other operating costs</t>
  </si>
  <si>
    <t>Subsidies on investment</t>
  </si>
  <si>
    <t>Total value of assets</t>
  </si>
  <si>
    <t>Financial income</t>
  </si>
  <si>
    <t>Financial expenditures</t>
  </si>
  <si>
    <t>Net Investments</t>
  </si>
  <si>
    <t>Debt</t>
  </si>
  <si>
    <t>Livestock used</t>
  </si>
  <si>
    <t>Fish Feed used</t>
  </si>
  <si>
    <t>Weight of sales per species</t>
  </si>
  <si>
    <t>Federal Statistical Office (Destatis)</t>
  </si>
  <si>
    <t xml:space="preserve">Federal Statistical Office (Destatis) Population frame =  salmonid aquaculture producing operations </t>
  </si>
  <si>
    <t>persons employed</t>
  </si>
  <si>
    <t>Number of hours worked by employees and unpaid workers</t>
  </si>
  <si>
    <t>Number of enterprises (by category on the number of persons employed)</t>
  </si>
  <si>
    <t>every 3 years; starting 2018</t>
  </si>
  <si>
    <t>FTE by gender</t>
  </si>
  <si>
    <t>Federal Employment Agency</t>
  </si>
  <si>
    <t>D - Indirect survey</t>
  </si>
  <si>
    <t>Employment by education level</t>
  </si>
  <si>
    <t>Employment by nationality</t>
  </si>
  <si>
    <t>Employment by employment status</t>
  </si>
  <si>
    <t>FTE National</t>
  </si>
  <si>
    <t>projection</t>
  </si>
  <si>
    <t>A - Census Federal Employment Agency and C- Non-Probability Sample Survey</t>
  </si>
  <si>
    <t>ponds</t>
  </si>
  <si>
    <t>carp</t>
  </si>
  <si>
    <t xml:space="preserve">Destatis Population frame =  common carp aquaculture producing operations </t>
  </si>
  <si>
    <t>Federal Employment Agency, questionnaire</t>
  </si>
  <si>
    <t>On Bottom</t>
  </si>
  <si>
    <t>Blue Mussels</t>
  </si>
  <si>
    <t>Landing statistics</t>
  </si>
  <si>
    <t>There are no feed costs in blue mussel production (see also line 75).</t>
  </si>
  <si>
    <t>No feed is used in blue mussel production.</t>
  </si>
  <si>
    <t>Log book and data from the National Labour Agency (BA)</t>
  </si>
  <si>
    <t>log book</t>
  </si>
  <si>
    <t>Logbook</t>
  </si>
  <si>
    <t>all companies</t>
  </si>
  <si>
    <t>Turnover</t>
  </si>
  <si>
    <t>Enterprise register</t>
  </si>
  <si>
    <t>A-Census</t>
  </si>
  <si>
    <t>Companies &gt;= 20</t>
  </si>
  <si>
    <t>SBS</t>
  </si>
  <si>
    <t>Payment for external agency workers</t>
  </si>
  <si>
    <t>Purchase of fish and other raw material for production</t>
  </si>
  <si>
    <t>Additional survey by Institute of Sea Fisheries</t>
  </si>
  <si>
    <t>SBS (this variable's source and that of financial income were unvoluntarily swapped in the previous WP)</t>
  </si>
  <si>
    <t>Additional survey by Institute of Sea Fisheries (this variable's source and that of Total value of assets were unvoluntarily swapped in the previous WP)</t>
  </si>
  <si>
    <t>Net investment</t>
  </si>
  <si>
    <t>Number of persons employed</t>
  </si>
  <si>
    <t>Labour register</t>
  </si>
  <si>
    <t>Questionnaire</t>
  </si>
  <si>
    <t>Number of enterprises</t>
  </si>
  <si>
    <t>Reporting is possible for all stratifications</t>
  </si>
  <si>
    <t>Pilot study study completed with very low response rate, further work with the industry foreseen to improve this</t>
  </si>
  <si>
    <t>Sampling at sea</t>
  </si>
  <si>
    <t>fishing trip</t>
  </si>
  <si>
    <t>all</t>
  </si>
  <si>
    <t>Jan - March, June - Aug</t>
  </si>
  <si>
    <t>Aug - Nov</t>
  </si>
  <si>
    <t>vessel x trip</t>
  </si>
  <si>
    <t>Catch</t>
  </si>
  <si>
    <t>All species</t>
  </si>
  <si>
    <t>port x week</t>
  </si>
  <si>
    <t>German coastal area</t>
  </si>
  <si>
    <t>March - Oct</t>
  </si>
  <si>
    <t>Mackerel: Jan; Herring: Dec</t>
  </si>
  <si>
    <t>All year</t>
  </si>
  <si>
    <t>NAFO SA1-2</t>
  </si>
  <si>
    <t>July - Dec</t>
  </si>
  <si>
    <t>March - Dec</t>
  </si>
  <si>
    <t>Other Regions</t>
  </si>
  <si>
    <t>CECAF areas</t>
  </si>
  <si>
    <t>CECAF 1</t>
  </si>
  <si>
    <t>*</t>
  </si>
  <si>
    <t>* multilateral agreement</t>
  </si>
  <si>
    <t>SPFRMO</t>
  </si>
  <si>
    <t>Southeast Pacific</t>
  </si>
  <si>
    <t>SE Pacific 1</t>
  </si>
  <si>
    <t>Aprl - Oct</t>
  </si>
  <si>
    <t>Trawlers targeting cod, saithe in I, II</t>
  </si>
  <si>
    <t>List of vessels</t>
  </si>
  <si>
    <t>opportunistic randomised</t>
  </si>
  <si>
    <t>Trawlers targeting herring in II (ASH)</t>
  </si>
  <si>
    <t>Trawlers in SD2224</t>
  </si>
  <si>
    <t xml:space="preserve">random draw from randomised list  </t>
  </si>
  <si>
    <t>Gillnetters and Longliners in SD2224</t>
  </si>
  <si>
    <t>Trawlers in SD2532</t>
  </si>
  <si>
    <t>Gillnetters and Pound nets in SD2224</t>
  </si>
  <si>
    <t>List of ports</t>
  </si>
  <si>
    <t>random weekday from systematic (biweekly) coverage</t>
  </si>
  <si>
    <t>5 ports around Greifswald Bay</t>
  </si>
  <si>
    <t>only 1 port (Neu Murkan)</t>
  </si>
  <si>
    <t>Trawlers in SD2232</t>
  </si>
  <si>
    <t>Beam trawl targeting brown shrimp in the German coastal area</t>
  </si>
  <si>
    <t>Trawlers targeting mackerel, herring in IV, VIId</t>
  </si>
  <si>
    <t>Trawlers targeting gadoids in IV, IIIa</t>
  </si>
  <si>
    <t>Beam trawl targeting flat fish in IV</t>
  </si>
  <si>
    <t>OTB targeting plaice in IV</t>
  </si>
  <si>
    <t>OTB targeting Greenland halibut In NAFO SA1-2</t>
  </si>
  <si>
    <t xml:space="preserve">OTM targeting small pelagic species in VI, VIIbcjk, VIIe, VIIfgh, VIII, V-XIV, (IVa) </t>
  </si>
  <si>
    <t>OTB targeting Greenland halibut In XII, XIV, Va</t>
  </si>
  <si>
    <t>OTM targeting redfish in XII, XIV, Va</t>
  </si>
  <si>
    <t>OTM targeting sardinellas, sardines, mackerel and jack mackerel in CECAF areas</t>
  </si>
  <si>
    <t xml:space="preserve">multilateral agreement in place </t>
  </si>
  <si>
    <t>OTM targeting jack mackerel in the Southeast Pacific</t>
  </si>
  <si>
    <t>27.I, II</t>
  </si>
  <si>
    <t>OTB_DEF_&gt;=120_0_0</t>
  </si>
  <si>
    <t>Demersal Fish (Cod, Saithe)</t>
  </si>
  <si>
    <t>OTB_DEF_&gt;=130_0_0</t>
  </si>
  <si>
    <t>Demersal Species (Cod, Greenland halibut, Redfish)</t>
  </si>
  <si>
    <t>OTM_SPF_32-69_0_0</t>
  </si>
  <si>
    <t>Small Pelagic Species (Herring, Blue Whiting)</t>
  </si>
  <si>
    <t>27.IIIaN</t>
  </si>
  <si>
    <t>Small Pelagic Species (Herring)</t>
  </si>
  <si>
    <t>SSC_DEF_&gt;=120_0_0</t>
  </si>
  <si>
    <t>ICES areas III c-d</t>
  </si>
  <si>
    <t>demersal trawlers</t>
  </si>
  <si>
    <t>mixed demersal trawl fishery</t>
  </si>
  <si>
    <t>demersal gill nets and long lines</t>
  </si>
  <si>
    <t>mixed demersal passive gear fisheries</t>
  </si>
  <si>
    <t>pelagic trawlers</t>
  </si>
  <si>
    <t>active fishery on herring</t>
  </si>
  <si>
    <t>gill nets and pound nets</t>
  </si>
  <si>
    <t>passive fishery on herring</t>
  </si>
  <si>
    <t>demersal and pelagic trawl</t>
  </si>
  <si>
    <t xml:space="preserve">active fishery on freshwater/ andromous/ catadromous species </t>
  </si>
  <si>
    <t>(9)*</t>
  </si>
  <si>
    <t xml:space="preserve">passive fishery on freshwater /andromous /catadromous species </t>
  </si>
  <si>
    <t>(452)*</t>
  </si>
  <si>
    <t>active fishery on sprat</t>
  </si>
  <si>
    <t>27.IV, VIId</t>
  </si>
  <si>
    <t>DRB_MOL_ALL_0_0</t>
  </si>
  <si>
    <t>Molluscs</t>
  </si>
  <si>
    <t>GNS_DEF_&gt;=220_0_0</t>
  </si>
  <si>
    <t>Anglerfish</t>
  </si>
  <si>
    <t>GNS_DEF_100-119_0_0</t>
  </si>
  <si>
    <t>Flatfish</t>
  </si>
  <si>
    <t>GNS_DEF_120-219_0_0</t>
  </si>
  <si>
    <t>OTB_CRU_70-99_0_0</t>
  </si>
  <si>
    <t>Norway Lobster</t>
  </si>
  <si>
    <t>OTB_DEF_&lt;16_0_0</t>
  </si>
  <si>
    <t>Sandeel</t>
  </si>
  <si>
    <t xml:space="preserve">average landings (tons) </t>
  </si>
  <si>
    <t>OTB_DEF_100-119_0_0</t>
  </si>
  <si>
    <t>OTB_DEF_70-99_0_0</t>
  </si>
  <si>
    <t>OTM_SPF_16-31_0_0</t>
  </si>
  <si>
    <t>Small Pelagics (Sprat)</t>
  </si>
  <si>
    <t>Small Pelagic Species (Herring, Mackerel)</t>
  </si>
  <si>
    <t>PTB_DEF_&gt;=120_0_0</t>
  </si>
  <si>
    <t>TBB_CRU_16-31_0_0</t>
  </si>
  <si>
    <t>Brown Shrimp</t>
  </si>
  <si>
    <t>TBB_DEF_100-119_0_0</t>
  </si>
  <si>
    <t>TBB_DEF_70-99_0_0</t>
  </si>
  <si>
    <t>21.NAFO SA1-2</t>
  </si>
  <si>
    <t>OTB_DEF_130-279_0_0</t>
  </si>
  <si>
    <t>Demersal Species (Greenland halibut)</t>
  </si>
  <si>
    <t>27.VI</t>
  </si>
  <si>
    <t>FPO_CRU_ALL_0_0</t>
  </si>
  <si>
    <t>Deep Sea Crabs</t>
  </si>
  <si>
    <t>Small Pelagic Species (Herring, Blue Whiting, Horse Mackerel, Mackerel)</t>
  </si>
  <si>
    <t>27.VIIbck</t>
  </si>
  <si>
    <t>Small Pelagic Species (Blue Whiting, Horse Mackerel, Mackerel)</t>
  </si>
  <si>
    <t>27.VIIe</t>
  </si>
  <si>
    <t>Small Pelagic Species (Horse Mackerel, Mackerel)</t>
  </si>
  <si>
    <t>27.VIIfghj</t>
  </si>
  <si>
    <t>27.VIII</t>
  </si>
  <si>
    <t>Small Pelagic Species (Horse Mackerel, Mackerel, Pilchard)</t>
  </si>
  <si>
    <t>27.V-XIV</t>
  </si>
  <si>
    <t>OTM_DEF_100-129_0_0</t>
  </si>
  <si>
    <t>Redfish</t>
  </si>
  <si>
    <t>Small Pelagic Species</t>
  </si>
  <si>
    <t>34. CECAF areas</t>
  </si>
  <si>
    <t>OTM_SPF_&gt;=40_0_0</t>
  </si>
  <si>
    <t>Small Pelagics (Sardinella, Mackerel, Pilchard)</t>
  </si>
  <si>
    <t>87. Southeast Pacific</t>
  </si>
  <si>
    <t>Jack Mackerel</t>
  </si>
  <si>
    <t>ports for demersal high seas</t>
  </si>
  <si>
    <t>ports for pelagic high seas</t>
  </si>
  <si>
    <t>ports for demersal (mixed fish)</t>
  </si>
  <si>
    <t>ports for pelagic fish fleet</t>
  </si>
  <si>
    <t>All ports on the Baltic coast of Germany</t>
  </si>
  <si>
    <t>columns G to I: approx. figures;
Biological sampling in the Baltic Sea is not stratified by ports because there is no conventional port sampling. Sampling is based on randomized vessel lists (irrespective of their port). Vessels are sampled using at-sea observer and self-sampling by fishers.</t>
  </si>
  <si>
    <t>ports for demersal (saithe fleet)</t>
  </si>
  <si>
    <t>ports for brown shrimp fleet</t>
  </si>
  <si>
    <t>ports for molluscs</t>
  </si>
  <si>
    <t>27.VI-VIII</t>
  </si>
  <si>
    <t>http://www.dcf-germany.de</t>
  </si>
  <si>
    <t>National data base</t>
  </si>
  <si>
    <t>MS-Access and SQL</t>
  </si>
  <si>
    <t>Intercatch, RDB-FishFrame</t>
  </si>
  <si>
    <t>National data base, SQL data base</t>
  </si>
  <si>
    <t>Column O: Presently, we do not evaluate bias and precision of our data because we are not aware of routine tools available for such estimates on a national level. As soon as routines are available we will use these. However, the German sampling programme is currently evlauated externally.</t>
  </si>
  <si>
    <t>sea-sampling</t>
  </si>
  <si>
    <t>SQL database</t>
  </si>
  <si>
    <t>SQL data base</t>
  </si>
  <si>
    <t>demersal gillnetters and longliners</t>
  </si>
  <si>
    <t>self-sampling at sea</t>
  </si>
  <si>
    <t>herring landings</t>
  </si>
  <si>
    <t>sprat landings</t>
  </si>
  <si>
    <t>HA_angler - SQL data base</t>
  </si>
  <si>
    <t>North Sea  2</t>
  </si>
  <si>
    <t>research surveys at-sea</t>
  </si>
  <si>
    <t>survey</t>
  </si>
  <si>
    <t>ICES DATRAS / EGGS &amp; LARVAE</t>
  </si>
  <si>
    <t>ICES survey WG's reports</t>
  </si>
  <si>
    <t>North Sea (EMU Ems)</t>
  </si>
  <si>
    <t>ICES/EIFAAC/EC</t>
  </si>
  <si>
    <t>Eel_Ems_cont</t>
  </si>
  <si>
    <t>DCF_Eel_Germany</t>
  </si>
  <si>
    <t>Stored locally (incl. Backup server)</t>
  </si>
  <si>
    <t>None</t>
  </si>
  <si>
    <t>http://www.dcf-germany.de; WKAREA 2011</t>
  </si>
  <si>
    <t>data to be provided to WGEEL database</t>
  </si>
  <si>
    <t>This information was added, because it was not included in the last WP.</t>
  </si>
  <si>
    <t>Inland fisheries</t>
  </si>
  <si>
    <t>Eel_Comm_Inland</t>
  </si>
  <si>
    <t>Germany total</t>
  </si>
  <si>
    <t>Labour Register</t>
  </si>
  <si>
    <t>Federal Statistical Office, Federal Employment Agency, Institute of Sea Fisheries</t>
  </si>
  <si>
    <t>Data are collected by several bodies: the Federal Statistical Office, Federal Employment Agency and the Institute of Sea Fisheries and finally merged by the Institute of Sea Fisheries. Quality reports on each of the data collection is available on the websites of the administrative bodies, the Institute for Sea Fisheries will provide an internal quality report.</t>
  </si>
  <si>
    <t>Structural Business Statistics</t>
  </si>
  <si>
    <t>SF surveys</t>
  </si>
  <si>
    <t>Sales notes, logbooks, landing declarations, fleet register</t>
  </si>
  <si>
    <t>Internal files, following the "Valid" Data Validation and Verification System</t>
  </si>
  <si>
    <t>There is no "Name of data collection scheme" in table 3A. There are no external end users of confidential data.</t>
  </si>
  <si>
    <t>accountants' network</t>
  </si>
  <si>
    <t>Internal files</t>
  </si>
  <si>
    <t>There is no "Name of data collection scheme" in Table 3A. There are no external end users of confidential data.</t>
  </si>
  <si>
    <t>Freshwater Inland</t>
  </si>
  <si>
    <t>Aquaculture</t>
  </si>
  <si>
    <t>Thünen Survey, Questionnaire</t>
  </si>
  <si>
    <t xml:space="preserve">https://www.dcf-germany.de </t>
  </si>
  <si>
    <t>Labour Register, Agricultural Production statistics</t>
  </si>
  <si>
    <t>Network of representative farms</t>
  </si>
  <si>
    <t>www.agribenchmark.org</t>
  </si>
  <si>
    <t xml:space="preserve">Marine </t>
  </si>
  <si>
    <t>Landing Statistics, Log Book, Labour Register</t>
  </si>
  <si>
    <t>Biological data from commercial fish stocks according to table 1B</t>
  </si>
  <si>
    <t>N+1, End of March</t>
  </si>
  <si>
    <t>data for herring are available end of Feb., all data may be available earlier if needed for e.g. benchmarks workshops</t>
  </si>
  <si>
    <t>Survey data according to table 1G</t>
  </si>
  <si>
    <t>* data will be delivered according to deadline given in the survey manuals of the according survey planning group</t>
  </si>
  <si>
    <t>acc. to survey manuals</t>
  </si>
  <si>
    <t>1D</t>
  </si>
  <si>
    <t>N+1, end of March</t>
  </si>
  <si>
    <t>All other data can be made available according to end-user needs.</t>
  </si>
  <si>
    <t>Anadromous &amp; catadromous species</t>
  </si>
  <si>
    <t>1E</t>
  </si>
  <si>
    <t>data on eels, salmon and sea trout</t>
  </si>
  <si>
    <t>Fishing Activity Variable</t>
  </si>
  <si>
    <t>2A</t>
  </si>
  <si>
    <t>capacity</t>
  </si>
  <si>
    <t>N+1, March 31</t>
  </si>
  <si>
    <t>effort</t>
  </si>
  <si>
    <t>landings</t>
  </si>
  <si>
    <t>Fleet economic</t>
  </si>
  <si>
    <t>3A</t>
  </si>
  <si>
    <t>Income</t>
  </si>
  <si>
    <t>N-1</t>
  </si>
  <si>
    <t>N+1, March 1</t>
  </si>
  <si>
    <t xml:space="preserve">Labour costs </t>
  </si>
  <si>
    <t>Repair and maintenance costs</t>
  </si>
  <si>
    <t>Subsidies</t>
  </si>
  <si>
    <t>Capital costs</t>
  </si>
  <si>
    <t>Capital value</t>
  </si>
  <si>
    <t xml:space="preserve">Investments </t>
  </si>
  <si>
    <t>Financial position</t>
  </si>
  <si>
    <t xml:space="preserve">Employment </t>
  </si>
  <si>
    <t>Fleet</t>
  </si>
  <si>
    <t xml:space="preserve">Effort </t>
  </si>
  <si>
    <t xml:space="preserve">Number of fishing enterprises/units </t>
  </si>
  <si>
    <t>Production value per species</t>
  </si>
  <si>
    <t>Social variables for the fishing sector</t>
  </si>
  <si>
    <t>social</t>
  </si>
  <si>
    <t>2022, March 1</t>
  </si>
  <si>
    <t>Aquaculture economic data</t>
  </si>
  <si>
    <t>3B</t>
  </si>
  <si>
    <t>N+1, November 1</t>
  </si>
  <si>
    <t>Aquaculture social data</t>
  </si>
  <si>
    <t>2022, November 1</t>
  </si>
  <si>
    <t>3C</t>
  </si>
  <si>
    <t>2021, November 1</t>
  </si>
  <si>
    <t>(1) Data collection: National and EU coordination</t>
  </si>
  <si>
    <t>(2) Data collection: Regional coordination</t>
  </si>
  <si>
    <t>RCG LDF</t>
  </si>
  <si>
    <t>RCG DM</t>
  </si>
  <si>
    <t xml:space="preserve"> LM</t>
  </si>
  <si>
    <t>RCG ISSG</t>
  </si>
  <si>
    <t>RCG Inter-Session Sub-Group on Surveys</t>
  </si>
  <si>
    <t>in addition to Work Plan; Co-chair</t>
  </si>
  <si>
    <t>RCG Inter-Session Sub-Group of National Correspondents</t>
  </si>
  <si>
    <t>in addition to Work Plan</t>
  </si>
  <si>
    <t>RCG Inter-Session Sub-Group on metier issues</t>
  </si>
  <si>
    <t>RCG Inter-Session Sub-Group on end-users and RCGs</t>
  </si>
  <si>
    <t>RCG Inter-Session Sub-Group on diadromous fishes</t>
  </si>
  <si>
    <t>RCG Inter-Session Sub-Group on a regional sampling plan for pelagic freezer trawlers in the Northeast Atlantic</t>
  </si>
  <si>
    <t xml:space="preserve">RCG Inter-Session Sub-Group on a regional sampling programme for small pelagics fisheries in the Baltic </t>
  </si>
  <si>
    <t>RCG Inter-Session Sub-Group on stomach sampling</t>
  </si>
  <si>
    <t>(3) ICES &amp; other Planning Groups or Workshops related to the DCF</t>
  </si>
  <si>
    <t>WGBIOP</t>
  </si>
  <si>
    <t>WGCATCH</t>
  </si>
  <si>
    <t>WGRFS</t>
  </si>
  <si>
    <t>in addition to Work Plan; Chair</t>
  </si>
  <si>
    <t>(4) RFMOs</t>
  </si>
  <si>
    <t>NAFO SC</t>
  </si>
  <si>
    <t xml:space="preserve">(5) Planning Groups on surveys at sea </t>
  </si>
  <si>
    <t>WGSINS</t>
  </si>
  <si>
    <t>Chair</t>
  </si>
  <si>
    <t>WGIPS</t>
  </si>
  <si>
    <t>WGBIFS</t>
  </si>
  <si>
    <t>IBTSWG</t>
  </si>
  <si>
    <t xml:space="preserve">WGMEGS </t>
  </si>
  <si>
    <t>Co-Chair</t>
  </si>
  <si>
    <t>Co-chair</t>
  </si>
  <si>
    <t>WGISUR</t>
  </si>
  <si>
    <t>participation not possible due to other commitments</t>
  </si>
  <si>
    <t>WGFTFB</t>
  </si>
  <si>
    <t>WGFAST</t>
  </si>
  <si>
    <t>WGELECTRA</t>
  </si>
  <si>
    <t>WGBEAM</t>
  </si>
  <si>
    <t>WGISDAA</t>
  </si>
  <si>
    <t>WGALES</t>
  </si>
  <si>
    <t>(6) Support to Scientific Advice - ICES</t>
  </si>
  <si>
    <t>WGCHAIRS</t>
  </si>
  <si>
    <t xml:space="preserve">AFWG </t>
  </si>
  <si>
    <t>HAWG</t>
  </si>
  <si>
    <t>NWWG</t>
  </si>
  <si>
    <t>WGBAST</t>
  </si>
  <si>
    <t>WGBFAS</t>
  </si>
  <si>
    <t>WGNSSK</t>
  </si>
  <si>
    <t>WGWIDE</t>
  </si>
  <si>
    <t>WGEEL</t>
  </si>
  <si>
    <t>WGTRUTTA</t>
  </si>
  <si>
    <t>WGNAS</t>
  </si>
  <si>
    <t>WGEF</t>
  </si>
  <si>
    <t>WGMIXFISH-ADVICE</t>
  </si>
  <si>
    <t>WGMIXFISH-METH</t>
  </si>
  <si>
    <t>WGECO</t>
  </si>
  <si>
    <t>WGMME</t>
  </si>
  <si>
    <t>WGBYC</t>
  </si>
  <si>
    <t>WGBIODIV</t>
  </si>
  <si>
    <t>WGOH</t>
  </si>
  <si>
    <t>WGCRAN</t>
  </si>
  <si>
    <t>WGCEPH</t>
  </si>
  <si>
    <t>SIMWG</t>
  </si>
  <si>
    <t>Chair; by correspondence</t>
  </si>
  <si>
    <t>WGSFD</t>
  </si>
  <si>
    <t>WGSAM</t>
  </si>
  <si>
    <t>WGINOSE</t>
  </si>
  <si>
    <t>WGIAB</t>
  </si>
  <si>
    <t>WGIPEM</t>
  </si>
  <si>
    <t>WGSEDA</t>
  </si>
  <si>
    <t>WGSOCIAL</t>
  </si>
  <si>
    <t>WGECON</t>
  </si>
  <si>
    <t>WGMLEARN</t>
  </si>
  <si>
    <t>WGMARS</t>
  </si>
  <si>
    <t>in addition to Work Plan, Co-chair</t>
  </si>
  <si>
    <t>WGTIFD</t>
  </si>
  <si>
    <t xml:space="preserve"> WGCEAM</t>
  </si>
  <si>
    <t>in addition to Work Plan, Co-chairs</t>
  </si>
  <si>
    <t>DIG</t>
  </si>
  <si>
    <t>WKEELDATA3</t>
  </si>
  <si>
    <t xml:space="preserve"> WGSFDGOV</t>
  </si>
  <si>
    <t>WGSPF</t>
  </si>
  <si>
    <t>WGFBIT</t>
  </si>
  <si>
    <t>WGSSSE</t>
  </si>
  <si>
    <t>Working Group on Size and Species Selection Experiments (virtual, 10 Dec 2020)</t>
  </si>
  <si>
    <t>WGECCA</t>
  </si>
  <si>
    <t>Working Group on Environmental Carrying Capacity of Aquaculture (virtual, 27-29 May 2020)</t>
  </si>
  <si>
    <t>NS&amp;EA, NA, Baltic</t>
  </si>
  <si>
    <t>CECAF, SPRFMO</t>
  </si>
  <si>
    <t>DEU - DNK</t>
  </si>
  <si>
    <t>Marie Storr-Paulsen - msp@aqua.dtu.dk (DNK), Kay Panten - kay.panten@thuenen.de (DEU - North Sea), Uwe Krumme - uwe.krumme@thuenen.de (DEU - Baltic)</t>
  </si>
  <si>
    <t>pending RCG Baltic/NS&amp;EA agreement and/or regional WP</t>
  </si>
  <si>
    <t>Obsolete</t>
  </si>
  <si>
    <t>DEU - SWE</t>
  </si>
  <si>
    <t>Maria Hansson - maria.hansson@slu.se (SWE), Kay Panten - kay.panten@thuenen.de (DEU - North Sea), Uwe Krumme - uwe.krumme@thuenen.de (DEU - Baltic)</t>
  </si>
  <si>
    <t>DEU - NLD</t>
  </si>
  <si>
    <t>Sieto Verver - sieto.verver@wur.nl (NLD), Jens Ulleweit - jens.ulleweit@thuenen.de (DEU)</t>
  </si>
  <si>
    <t>pending RCG NS&amp;EA/NA agreement and/or regional WP</t>
  </si>
  <si>
    <t>DEU - LVA - LTU - NLD - POL</t>
  </si>
  <si>
    <t xml:space="preserve">DEU, LVA, LTU, NLD, POL to cooperate in the biological data collection on pelagic fisheries in CECAF waters
</t>
  </si>
  <si>
    <t>POL is responsible for placement observers onboard, in coordination with NLD in respect of the expected vessels' movements.</t>
  </si>
  <si>
    <t>Each partner ensures access to its fleet under this agreement. Denied access to vessels does not exempt a partner from legal or financial obligations.</t>
  </si>
  <si>
    <t>agreement file available at https://www.dcf-germany.de/sampling/</t>
  </si>
  <si>
    <t>DEU - LTU  - NLD - POL</t>
  </si>
  <si>
    <t xml:space="preserve">DEU, LTU, NLD and POL to cooperate in the biological data collection on pelagic fisheries in SPRMFO waters.
</t>
  </si>
  <si>
    <t xml:space="preserve">POL is responsible for data collection, quality control and delivery to the SPRFMO scientific working group of all data collected under this agreement. POL will distribute the data to partners upon request. </t>
  </si>
  <si>
    <t>Each partner ensures access to its fleet for observers under this agreement. Denied access to vessels does not exempt a partner from legal or financial obligations.</t>
  </si>
  <si>
    <t>DEU - POL</t>
  </si>
  <si>
    <t>Tomasz Nermer - nermer@mir.gdynia.pl (POL), Marko Freese - marko.freese@thuenen.de (DEU), Jan-Dag Pohlmann - jan.pohlmann@thuenen.de (DEU)</t>
  </si>
  <si>
    <t>valid since 2013, updated in 2018</t>
  </si>
  <si>
    <t>Ongoing</t>
  </si>
  <si>
    <t>SWE-DNK-DEU-IRL-NLD-GBR</t>
  </si>
  <si>
    <t>DNK is carrying out the survey</t>
  </si>
  <si>
    <t>staff exchange possible</t>
  </si>
  <si>
    <t>NLD and IRL are carrying out the survey</t>
  </si>
  <si>
    <t>NLD and IRL are responsible for reporting of the results from the survey to the relevant ICES working group.</t>
  </si>
  <si>
    <t>zero TAC</t>
  </si>
  <si>
    <t>no scheduled survey in 2021, next survey in 2022</t>
  </si>
  <si>
    <t>Not sampled due to technical issues with the ship and bad weather conditions</t>
  </si>
  <si>
    <t>no  fishery in 2021</t>
  </si>
  <si>
    <t>National estimates (1-year telephone diary survey) of numbers of anglers, trips &amp; catch per unit effort
Frequency: every 5-7 years. Previous survey 2014/2015. New survey in 2021/2022 will update estimates.</t>
  </si>
  <si>
    <t>National estimates (1-year telephone diary survey) of numbers of anglers, trips &amp; catch per unit effort (Until now marine only). A new survey sampling both fresh and marine waters has been launched 2021/2022.
Frequency: every 5-7 years</t>
  </si>
  <si>
    <t>National estimates (1-year telephone diary survey) of numbers of anglers, trips &amp; catch per unit effort. Regular national survey (every 5-7 years) will be used to monitor potential changes in the relevance of the fishery.</t>
  </si>
  <si>
    <t>National estimates (1-year telephone diary survey) of numbers of anglers, trips &amp; catch per unit effort
However onyl few indivduals are caught and therefore reliable estimates cannot be provided. Regular national survey (every 5-7 years) will be used to monitor potential changes in the relevance of the fishery.</t>
  </si>
  <si>
    <t>Nationwide 1-year telephone diary survey conducted in 2014/2015 as multispecies survey (update 21/22). Annual on-site data collection since 2005</t>
  </si>
  <si>
    <t>Annual camera survey of numbers of boats &amp; on-site acess point survey for catch-per-unit-effort and length, weight data</t>
  </si>
  <si>
    <t>National estimates (1-year telephone diary survey) of numbers of anglers, trips &amp; catch per unit effort
Frequency: every 5-7 years. Previous survey 2014/2015. New survey in 2021/2022 will update estimates. On-site survey to collect biological data.</t>
  </si>
  <si>
    <t>National estimates (1-year telephone diary survey) of numbers of anglers, trips &amp; catch per unit effort
A survey sampling inland waters has been launched 2021/2022.
Frequency: every 5-7 years</t>
  </si>
  <si>
    <t>German anglers</t>
  </si>
  <si>
    <t>WGRFS report 2014; Strehlow, H.V., Schultz, N., Zimmermann, C., Hammer, C. (2012) Cod catches taken by the German recreational fishery in the western Baltic Sea, 2005 - 2010: implications for stock assessment and management. ICES Journal of Marine Science: Journal du Conseil 69, 1769-1780. 
Lewin, W.-C., Weltersbach, M.S., Haase, K., Riepe, C., Skov, C., Gundelund, C., Strehlow, H.V., 2021b. Comparing on-site and oﬀ-site survey data to investigate survey biases in recreational ﬁsheries data. ICES J. Mar. Sci. 78, 2528-2546. https://doi.org/10.1093/icesjms/fsab131</t>
  </si>
  <si>
    <t>SQL data base / R-script: Haase, K., Weltersbach, M. S., Lewin, W.-C., Zimmermann, C., and Strehlow, H. V. 2022. Potential effects of management options on marine recreational fisheries – the example of the western Baltic cod fishery. ICES Journal of Marine Science.</t>
  </si>
  <si>
    <t>Column H: Only documented in form of MSc and scientific publications (e.g. Strehlow, H.V., Schultz, N., Zimmermann, C., Hammer, C. (2012) Cod catches taken by the German recreational fishery in the western Baltic Sea, 2005 - 2010: implications for stock assessment and management. ICES Journal of Marine Science: Journal du Conseil 69, 1769-1780.). Column O: Bias and precision were assessed following the quality ensurance tool kit developed by WGRFS and here:
Lewin, W.-C., Weltersbach, M.S., Haase, K., Riepe, C., Skov, C., Gundelund, C., Strehlow, H.V., 2021b. Comparing on-site and oﬀ-site survey data to investigate survey biases in recreational ﬁsheries data. ICES J. Mar. Sci. 78, 2528-2546. https://doi.org/10.1093/icesjms/fsab131</t>
  </si>
  <si>
    <t>Recreational fisheries surveys (DMAP)</t>
  </si>
  <si>
    <t xml:space="preserve">Recreational survey data </t>
  </si>
  <si>
    <t>Western Baltic Cod: 2022, March 29; Baltic salmon and sea trout: 2022, February 10</t>
  </si>
  <si>
    <t>Not more catches made available by fishermen</t>
  </si>
  <si>
    <t>No catches were made available by fishermen</t>
  </si>
  <si>
    <t>Survey was cancelled without replacement due to COVID restrictions.</t>
  </si>
  <si>
    <t>POL</t>
  </si>
  <si>
    <t>March 2022</t>
  </si>
  <si>
    <t>data on eels from 2020-2021</t>
  </si>
  <si>
    <t>2022, March 31 (herring/sprat: 2021, February 28)</t>
  </si>
  <si>
    <t>for 2021 data</t>
  </si>
  <si>
    <t>2021</t>
  </si>
  <si>
    <t>no fishery in 2021 due to zero TAC</t>
  </si>
  <si>
    <t>Due to adverse weather conditions, the northern part of ICES SD 21 could not be covered. This is considered uncritical since the two affected statistical rectangles are not part of the standard area for providing abundance indices of the target species.</t>
  </si>
  <si>
    <t/>
  </si>
  <si>
    <t>11 instead of 14 days at sea due to favorable weather conditions</t>
  </si>
  <si>
    <t>no survey in 2021</t>
  </si>
  <si>
    <t>Due to test on COVID-19 and bad weather conditions, the survey was extended by one day and all 63 hauls were carried out.</t>
  </si>
  <si>
    <t>Due to test on COVID-19, bad weather conditions and technical problems, the survey was shortened by several days and only 22 hauls were carried out.</t>
  </si>
  <si>
    <t>Because of major repairs scheduled for September 2021 for the German FRV Walther Herwig III, the vessel had to be replaced by chartering the Danish RV Dana. The survey was conducted as planned.</t>
  </si>
  <si>
    <t>Track length in 2021 were changed to 1770nm by WG. Due to unfavorable weather conditions, the cruise track had to be shortened, leading to undercoverage of altogether ca. 160 nautical miles. Achieved coverage was accounted for in the survey estimates genereated during a post-cruise meeting.</t>
  </si>
  <si>
    <t>CTD-data compromised due to sensor failure.</t>
  </si>
  <si>
    <t xml:space="preserve">Survey was cancelled in 2021 due to technical problems with the research vessel. However, the survey area was covered as planned due to a bilateral agreement with financial compensation between Germany and Russia, providing that Russia should take over the German part of the survey. </t>
  </si>
  <si>
    <t>No survey in 2021. The survey was cancelled due to technical problems with the research vessel. Next survey is planned for June/July 2024</t>
  </si>
  <si>
    <t>Survey start was delayed due to technical issues. Due to steady bad weather conditions in the investigation area and additional  technical issues with the ship no station could be sampled.</t>
  </si>
  <si>
    <t>Additional data source: census from Employer's Liability Insurance Association</t>
  </si>
  <si>
    <t>PSS</t>
  </si>
  <si>
    <t>No comments</t>
  </si>
  <si>
    <t xml:space="preserve">https://www.bmel-statistik.de/landwirtschaft/testbetriebsnetz/testbetriebsnetz-fischerei-buchfuehrungsergebnisse/plausibilitaetspruefung-fischwirtschaft/ 
</t>
  </si>
  <si>
    <t>2022, January</t>
  </si>
  <si>
    <t>RCG ECON WS Soc</t>
  </si>
  <si>
    <t>Workshop on Social Issues</t>
  </si>
  <si>
    <t>Personnel Costs</t>
  </si>
  <si>
    <t>Other operationals costs</t>
  </si>
  <si>
    <t>Calculation based on labour register</t>
  </si>
  <si>
    <t>It is assumed that official statistics are not fully reliable on unpaid labour. Therefore, an additional survey will be conducted by the Thünen Institute of Sea Fisheries.</t>
  </si>
  <si>
    <t>The results of a survey showed no unpaid labour for firms over 20 employees. This result was confirmed by the processing industry association.</t>
  </si>
  <si>
    <t>Number of hours worked by emplyees and unpaid workers</t>
  </si>
  <si>
    <t>Weight of raw material per species and origin</t>
  </si>
  <si>
    <t>Fish processing</t>
  </si>
  <si>
    <t>B - probability sampling survey</t>
  </si>
  <si>
    <t>Fish processing economic and social</t>
  </si>
  <si>
    <t>Segmentation deriving from annual survey - additional information from National Production Statistics (Destatis) and as well as the survey data (social variables) will be used for projection.</t>
  </si>
  <si>
    <t xml:space="preserve">Financial income was part of the annual survey in earlier years, however the feedback led to the conclusion that this economic variable is not relevant for the (rather low-capital) German sector. Therefore this variable was not included in the  2021 survey. </t>
  </si>
  <si>
    <t>Will be projected on the basis of survey data (social variables). In addition, 2020 data from the National Labour Agency (BA), from representative model farms and from National Production Statistics (Destatis) will be used for projection.</t>
  </si>
  <si>
    <t>Data collection every three years</t>
  </si>
  <si>
    <t xml:space="preserve">Financial income was part of the annual survey in earlier years, however the respective feedback led to the conclusion that this economic variable is not relevant for the (rather low-capital) German sector. Therefore this variable was not included in the 2021 survey. </t>
  </si>
  <si>
    <t>Survey was carried out but no international staff exchange due to the COVID-19 pandemic.</t>
  </si>
  <si>
    <t>0*</t>
  </si>
  <si>
    <t>*otoliths are still sampled but not aged due to uncertainty in the age reading of Eastern Baltic cod</t>
  </si>
  <si>
    <t>SD2123</t>
  </si>
  <si>
    <t>SD2432</t>
  </si>
  <si>
    <t>*otoliths are still sampled but not aged</t>
  </si>
  <si>
    <t>~2200</t>
  </si>
  <si>
    <t>~8400</t>
  </si>
  <si>
    <t>~70</t>
  </si>
  <si>
    <t>~3150</t>
  </si>
  <si>
    <t>~794</t>
  </si>
  <si>
    <t>~110</t>
  </si>
  <si>
    <t>*the number of vessel targeting freshwater species is determined by the contribution of FWS to the total amount of landings (i.e. &gt;60% of the landing weight per trip). Some vessel might have used a demersal gear targeting flatfish or cod.</t>
  </si>
  <si>
    <t>2022, April 15</t>
  </si>
  <si>
    <t>B - PSS</t>
  </si>
  <si>
    <t>(1) https://www.destatis.de/DE/Methoden/Qualitaet/Qualitaetsberichte/Land-Forstwirtschaft-Fischerei/einfuehrung.html  (2) https://statistik.arbeitsagentur.de/DE/Statischer-Content/Grundlagen/Methodik-Qualitaet/Qualitaetsberichte/Generische-Publikationen/Qualitaetsbericht-Statistik-Beschaeftigung.html?__blob=publicationFile  (3) https://www.ble.de/DE/Themen/Fischerei/Fischwirtschaft/fischwirtschaft_node.html (all only available in German)</t>
  </si>
  <si>
    <t>(1) https://www.destatis.de/DE/Methoden/Qualitaet/Qualitaetsberichte/Land-Forstwirtschaft-Fischerei/einfuehrung.html  (2)https://statistik.arbeitsagentur.de/DE/Statischer-Content/Grundlagen/Methodik-Qualitaet/Qualitaetsberichte/Generische-Publikationen/Qualitaetsbericht-Statistik-Beschaeftigung.html?__blob=publicationFile (3) https://www.ble.de/DE/Themen/Fischerei/Fischwirtschaft/fischwirtschaft_node.html (all only available in German)</t>
  </si>
  <si>
    <t>The RV Clupea was not available due to technical problems; one chartered vessel was lost during the survey operation. Therefore, the target was not fully achieved.</t>
  </si>
  <si>
    <t>existing cost-sharing model; carried out by DNK, in 2021 scientific staff from Germany was participating in the whole survey</t>
  </si>
  <si>
    <t>(Y)</t>
  </si>
  <si>
    <t xml:space="preserve">Accompanying GOV hauls on "Dana". Data used by WGOH. </t>
  </si>
  <si>
    <t>This additional activity accompanies every IBTS haul, therefore 26 was the target for 2021.</t>
  </si>
  <si>
    <t>P</t>
  </si>
  <si>
    <t>No berths for seabird observers available in 2021</t>
  </si>
  <si>
    <t>National coordination meeting (virtual, 6 Dec 2021)</t>
  </si>
  <si>
    <t>National Correspondents Meeting (virtual, 20 Apr 2021)</t>
  </si>
  <si>
    <t>National Correspondents Meeting (virtual, 21 Sep 2021)</t>
  </si>
  <si>
    <t>RCG Baltic/NANSEA</t>
  </si>
  <si>
    <t>RCG for the Baltic, North Sea &amp; Eastern Arctic and North Atlantic (virtual, 7-11 Jun 2021)</t>
  </si>
  <si>
    <t>RCG for the Long Distance Fisheries (virtual, 5-7 Jul 2021)</t>
  </si>
  <si>
    <t>PGECON</t>
  </si>
  <si>
    <t>Planning Group on Economic Issues (virtual, 1‐3 Sep 2021)</t>
  </si>
  <si>
    <t>RCG Decision Meeting (virtual, 20 Sep 2021)</t>
  </si>
  <si>
    <t>18th Liaison Meeting (virtual, 23-24 Sep 2021)</t>
  </si>
  <si>
    <t>RCG Inter-Session Sub-Group on the Development of Draft Regional work plans</t>
  </si>
  <si>
    <t>RCG Inter-Session Sub-Group on RDB catch, effort and sampling overviews</t>
  </si>
  <si>
    <t>RCG Inter-Session Sub-Group on evaluation of the data collected for the SSF at EU level</t>
  </si>
  <si>
    <t>RCG Inter-Session Sub-Group on recreational fisheries</t>
  </si>
  <si>
    <t>WGQUALITY</t>
  </si>
  <si>
    <t>ICES Working Group on the Governance of Quality Management of Data and Advice (Copenhagen, Denmark, 19-22 Jan 2021)</t>
  </si>
  <si>
    <t>ICES Working Group on Biological Parameters (virtual, 17 Jun, 5-7 Oct, 29 Oct 2021)</t>
  </si>
  <si>
    <t>ICES Working Group on Commercial Catches (virtual, 8-12 Nov 2021)</t>
  </si>
  <si>
    <t>ICES Working Group on Recreational Fisheries Surveys (virtual, 14-18 Jun 2021)</t>
  </si>
  <si>
    <t>WKRDB-POP3</t>
  </si>
  <si>
    <t>Third Workshop on Population of the RDBES Data Model (virtual, 14-18 Jun 2021)</t>
  </si>
  <si>
    <t>NAFO Scientific Council (virtual, 27 May - 11 Jun 2021)</t>
  </si>
  <si>
    <t>Working Group on Surveys on Ichthyoplankton in the North Sea and adjacent Seas (virtual, 30 Nov-2 Dec 2021)</t>
  </si>
  <si>
    <t>Working Group of International Pelagic Surveys (Bergen, Norway, 18-22 Jan 2021)</t>
  </si>
  <si>
    <t>Baltic International Fish Survey Working Group (virtual, 22-26 Mar 2021)</t>
  </si>
  <si>
    <t>International Bottom Trawl Survey Working Group (virtual, 12-16 Apr 2021)</t>
  </si>
  <si>
    <t>Working Group on Mackerel and Horse Mackerel Egg Surveys (virtual, 26-29 Apr 2021)</t>
  </si>
  <si>
    <t>Working Group on International Deep Pelagic Ecosystem Surveys (virtual, 16-19 Feb and 14-16 Sep 2021)</t>
  </si>
  <si>
    <t>Working Group on Integrating Surveys for the Ecosystem Approach</t>
  </si>
  <si>
    <t>no meeting in 2021</t>
  </si>
  <si>
    <t>ICES-FAO Working Group on Fishing Technology and Fish Behaviour (virtual, 19-23 Apr 2021)</t>
  </si>
  <si>
    <t>Working Group on Fisheries Acoustics Science and Technology (virtual, 19-20/22-23 Apr 2021)</t>
  </si>
  <si>
    <t>Working Group on Electrical Trawling (virtual, 9-10 Nov 2021)</t>
  </si>
  <si>
    <t>Working Group on Beam Trawl Surveys (virtual, 22-26 Mar 2021)</t>
  </si>
  <si>
    <t>Working Group on Improving use of Survey Data for Assessment and Advice</t>
  </si>
  <si>
    <t>Working Group on Atlantic Larvae and Eggs Surveys (virtual, 27-28 Oct 2021)</t>
  </si>
  <si>
    <t>Annual Meeting of Advisory Working Group Chairs (Copenhagen, Denmark, 25-28 Jan 2021)</t>
  </si>
  <si>
    <t>Arctic Fisheries Working Group (virtual, 14-20 Apr 2021)</t>
  </si>
  <si>
    <t>Herring Assessment Working Group for the Area South of 62⁰N (virtual, 16-24 Mar 2021)</t>
  </si>
  <si>
    <t>North-Western Working Group (virtual, 22-29 Apr 2021)</t>
  </si>
  <si>
    <t>Baltic Salmon and Trout Assessment Working Group (virtual, 22-30 Mar 2021)</t>
  </si>
  <si>
    <t>Baltic Fisheries Assessment Working Group (virtual, 13-20 Apr 2021)</t>
  </si>
  <si>
    <t>Working Group on the Assessment of Demersal Stocks in the North Sea and Skagerrak (virtual, 21-30 Apr 2021)</t>
  </si>
  <si>
    <t>Working Group on Widely Distributed Stocks (virtual, 25-31 Aug 2021)</t>
  </si>
  <si>
    <t>Joint EIFAC/ICES Working Group on Eels (virtual, 7-10 Sep, 27 Sep - 4 Oct 2021)</t>
  </si>
  <si>
    <t>Working Group with the Aim to Develop Assessment Models and Establish Biological Reference Points for Sea Trout (Anadromous Salmo trutta) Populations (virtual, part I: 19-21 Jan; part II: 29 Jun-1 Jul 2022)</t>
  </si>
  <si>
    <t>Working Group on North Atlantic Salmon (virtual, 22-31 Mar 2021)</t>
  </si>
  <si>
    <t>Working Group on Elasmobranch Fishes (virtual, 15-24 Jun 2021)</t>
  </si>
  <si>
    <t>Working Group on Mixed Fisheries Advice for the North Sea (virtual, 25-29 Oct 2021)</t>
  </si>
  <si>
    <t>Working Group on Mixed Fisheries Advice - Methodology (virtual, 21-25 Jun 2021)</t>
  </si>
  <si>
    <t>Working Group on the Ecosystem Effects of Fishing Activities (virtual, 13 Apr - 24 Jun 2021)</t>
  </si>
  <si>
    <t>Working Group on Marine Mammal Ecology (virtual, 1-4 Feb 2021)</t>
  </si>
  <si>
    <t>Working Group on Bycatch of Protected Species (virtual, 28 Sep - 1 Oct 2021)</t>
  </si>
  <si>
    <t>Working Group on Biodiversity Science (virtual, 8-12 Feb 2021)</t>
  </si>
  <si>
    <t>Working Group on Oceanic Hydrography (virtual, 13-15 Apr 2021)</t>
  </si>
  <si>
    <t>Working Group on Crangon Fisheries and Life History (virtual, 28-29 Sep, 16 Dec 2021)</t>
  </si>
  <si>
    <t>Working Group on Cephalopod Fisheries and Life History (virtual, 8-11 Jun 2021)</t>
  </si>
  <si>
    <t>Stock Identification Methods Working Group (virtual, 17 Jun 2021)</t>
  </si>
  <si>
    <t>Working Group on Spatial Fisheries Data (virtual, 7-11 Jun 2021)</t>
  </si>
  <si>
    <t>Working Group on Multispecies Assessment Methods (virtual, 11-15 Oct 2021)</t>
  </si>
  <si>
    <t>Working Group on Integrated Assessments of the North Sea (virtual, 10-14 May 2021)</t>
  </si>
  <si>
    <t>ICES/HELCOM Working Group on Integrated Assessments of the Baltic Sea</t>
  </si>
  <si>
    <t>WKLIFE</t>
  </si>
  <si>
    <t>Workshop on the Development of Quantitative Assessment Methodologies based on LIFE-history traits, exploitation characteristics, and other relevant parameters for data-limited stocks (virtual, 5-9 Oct 2020)</t>
  </si>
  <si>
    <t>Working Group on Integrative, Physical-biological and Ecosystem Modelling (virtual, 22-25 Mar 2021)</t>
  </si>
  <si>
    <t>Working Group on Social and Economic Dimensions of Aquaculture (virtual, 3-7 May 2021)</t>
  </si>
  <si>
    <t>Working Group on Social Indicators (virtual, 30 Mar - 18 Jun 2021)</t>
  </si>
  <si>
    <t>Working Group on Economics (virtual, 14-18 Jun 2021)</t>
  </si>
  <si>
    <t>WKWEST</t>
  </si>
  <si>
    <t>Benchmark Workshop on West of Scotland Stocks (virtual, Data Comp: 30 Nov-4 Dec 2020, Benchmark: 21 Jan, 22-26 Feb 2021)</t>
  </si>
  <si>
    <t>in addition to Work Plan, invited external expert (reviewer)</t>
  </si>
  <si>
    <t>WKBarFar</t>
  </si>
  <si>
    <t>Benchmark Workshop for Barents Sea and Faroese Stocks (virtual, Data Eval.: 30 Nov-4 Dec 2020, Benchmark: 1-5 Feb 2021)</t>
  </si>
  <si>
    <t>WKNSEA</t>
  </si>
  <si>
    <t>Benchmark Workshop on North Sea Stocks (virtual, Data comp. 24-26 Nov 2020, Benchmark 22-26 Feb 2021)</t>
  </si>
  <si>
    <t>IBPGCOD2</t>
  </si>
  <si>
    <t>Inter-Benchmark Protocol on East and Southwest Greenland Cod 2 (virtual, 12/16/18 Aug 2021)</t>
  </si>
  <si>
    <t>WKFO</t>
  </si>
  <si>
    <t>ICES Workshop on Fisheries Overviews (virtual, 29-31 March 2021)</t>
  </si>
  <si>
    <t>Working Group on Machine Learning in Marine Science (virtual, 25-29 Oct 2021)</t>
  </si>
  <si>
    <t>Working Group on Maritime Systems (virtual, 3-7 May 2021)</t>
  </si>
  <si>
    <t>Working Group on Technology Integration for Fishery-Dependent Data (virtual, 30 Nov-2 Dec 2021)</t>
  </si>
  <si>
    <t>Working Group on Cumulative Effects Assessment Approaches in Management (virtual, 27 Sep-1 Oct 2021)</t>
  </si>
  <si>
    <t>Data and Information Group (virtual, 18-21 May 2021)</t>
  </si>
  <si>
    <t>Working Group on Spatial Fisheries Data Governance (virtual, 25 Feb, 23 Jun, 3 Sep and 9 Dec 2021)</t>
  </si>
  <si>
    <t>Working Group on Small Pelagic Fish (virtual, 10-14 Sep 2021)</t>
  </si>
  <si>
    <t>Working Group on Fisheries Benthic Impact and Trade-offs (virtual, 22-26 Nov 2021)</t>
  </si>
  <si>
    <t>Working Group on Size and Species Selection Experiments (virtual, 10 Dec 2021)</t>
  </si>
  <si>
    <t>WKEBFAB</t>
  </si>
  <si>
    <t>Workshop on Ecosystem Based Fisheries Advice for the Baltic (Stockholm, Sweden, 10-12 Nov 2021)</t>
  </si>
  <si>
    <t>WKFDNG</t>
  </si>
  <si>
    <t>Workshop on the Further Development of the New IBTS Gear (virtual, 16-19 Nov 2021)</t>
  </si>
  <si>
    <t>IBPWEB</t>
  </si>
  <si>
    <t>Inter-benchmark process on western Baltic cod (virtual, 16/21/28 Jun 2021)</t>
  </si>
  <si>
    <t>WKSSFGEO</t>
  </si>
  <si>
    <t>Workshop on Geo-Spatial Data for Small-Scale Fisheries (virtual, 29 Nov-3 Dec 2021)</t>
  </si>
  <si>
    <t>WKMOMA</t>
  </si>
  <si>
    <t>Workshop on estimation of Mortality of Marine Mammals due to Bycatch (virtual, 13-21 Sep 2021)</t>
  </si>
  <si>
    <t>RGCOFIBYC</t>
  </si>
  <si>
    <t>Review Group on Bycatch of Protected Fish Species of bycatch concern (virtual, 3 Nov 2021)</t>
  </si>
  <si>
    <t>WKEMP3</t>
  </si>
  <si>
    <t>Workshop for the technical evaluation of EU Member Stes' Eel Regulation Progress Reports (Part 1: 29 Nov-3 Dec 2021)</t>
  </si>
  <si>
    <t>WKFEA</t>
  </si>
  <si>
    <t>Workshop on the future of eel advice (1-5 Feb 2021)</t>
  </si>
  <si>
    <t>Third Workshop on designing an eel datacall (19-23 Apr 2021)</t>
  </si>
  <si>
    <t>WGDIAD</t>
  </si>
  <si>
    <t>Working Group on Science to Support Conservation, Restoration and Management of Diadromous Species (30 Aug-2 Sep 2021)</t>
  </si>
  <si>
    <t>Advice for completing Table 5A in the national workplans</t>
  </si>
  <si>
    <t>NANSEA BALTIC_2020_R04</t>
  </si>
  <si>
    <t>MS should take notice of the advice made for completing Table 5A: 
- Provide direct links to relevant documentations where possible,
- Ensure any links provided are correct and work,
- Ensure the documents referenced are reasonably recent (&gt;2014),
- Provide the date when the documentation was written or updated,
- Provide explanations of why this is good/best practice e.g. give  explicit references to any expert group reports that define the practices that are being followed,
- Double-check whether “NA” is a legitimate answer to a particular question.</t>
  </si>
  <si>
    <t>Follow advice for filling Table 5A according to recommendation</t>
  </si>
  <si>
    <t>Germany followed the advice on Table 5A provided in the recommendation.</t>
  </si>
  <si>
    <t>Annual RDB catch and effort overview – approve sharing and Data Policy exemptions and agree on the process</t>
  </si>
  <si>
    <t>NANSEA BALTIC_2020_D01</t>
  </si>
  <si>
    <t xml:space="preserve">NC’s to approve whether the overviews can be made available to WGs that have been pre-approved for access to aggregated RDB data  </t>
  </si>
  <si>
    <t>Do NCs approve the usage of RDB catch and effort overviews for selected ICES groups and allow defined exemptions from RDBES data policy?</t>
  </si>
  <si>
    <t>Germany approved this decision</t>
  </si>
  <si>
    <t>Codes for metiers and reference lists that shall be used by Member States</t>
  </si>
  <si>
    <t>NANSEA BALTIC_2020_D02</t>
  </si>
  <si>
    <t>NC’s to approve whether the new codes for metiers and reference lists will be used and implemented by MS</t>
  </si>
  <si>
    <t>Approve new metier codes and reference lists</t>
  </si>
  <si>
    <t>Germany approved and used the new metier codes and reference lists.</t>
  </si>
  <si>
    <t>Approve changes to the RDB/RDBES Data Policy</t>
  </si>
  <si>
    <t>NANSEA BALTIC_2020_D03</t>
  </si>
  <si>
    <t>Approve the proposed changes to the RDB/RDBES Data Policy.  These changes are: i) minor changes to the text, ii) allow NCs to pre-approve access to detailed data for selected ICES expert groups, iii) minor change to the aggregation guidelines</t>
  </si>
  <si>
    <t>Do NCs approve changes to the RDB/RDBES Data Policy?</t>
  </si>
  <si>
    <t>Germany approved the changes to the RDB/RDBES Data Policy</t>
  </si>
  <si>
    <t xml:space="preserve">Approve the "Conditions for detailed RDBES data use" document </t>
  </si>
  <si>
    <t>NANSEA BALTIC_2020_D04</t>
  </si>
  <si>
    <t>Do NCs approve the "Conditions for detailed RDBES data use" document and the procedure behind it?</t>
  </si>
  <si>
    <t>Germany approved the "Conditions for detailed RDBES data use" document and the procedure behind it</t>
  </si>
  <si>
    <t>Renewal cost-sharing agreements for surveys</t>
  </si>
  <si>
    <t>NANSEA BALTIC_2020_D05</t>
  </si>
  <si>
    <t xml:space="preserve">To discuss, amend and conclude on renewal of the cost-sharing agreements for both the IESNS and WHB survey. </t>
  </si>
  <si>
    <t>D05A: Do NCs agree to renew multi-lateral agreement on ASH survey?
D05B: Do NCs agree to renew multi-lateral agreement on WHB (blue whiting) survey?</t>
  </si>
  <si>
    <t>Germany agreed to renew the multilateral agreements on the ASH and WHB surveys and signed them</t>
  </si>
  <si>
    <t xml:space="preserve">Draft RWP - agree to non binding test run and endorse elements for test run </t>
  </si>
  <si>
    <t>NANSEA BALTIC_2020_D06</t>
  </si>
  <si>
    <t>NC’s to approve that a draft RWP is submitted to STECF in October 2020 for a non binding test run and to endorse the elements that were selected for the test run being table 1a on landing's overviews, 1g&amp;1h on surveys, 7a on coordination, 7b on recommendations and 7c on existing bilateral agreements.</t>
  </si>
  <si>
    <t>Do NCs approve that a draft RWP will be submitted to STECF in October 2020 for a non binding test run and to endorse the elements that were selected for the test run?</t>
  </si>
  <si>
    <t>Germany approved that a draft RWP will be submitted to STECF in October 2020 for a non binding test run and endorsed the elements that were selected for the test run</t>
  </si>
  <si>
    <t>All MS in the Baltic area should take part of this ISSG</t>
  </si>
  <si>
    <t>NANSEA BALTIC_2020_D07</t>
  </si>
  <si>
    <t>All RCG Baltic MS should take part of the ISSG work as all MS are exploiting the small pelagic fishery in the area.</t>
  </si>
  <si>
    <t xml:space="preserve">Will the MS involved take part in the work and workshop of ISSG “case study small pelagic in the Baltic”? 
</t>
  </si>
  <si>
    <t>Germany took part in the work and workshop of the ISSG “case study small pelagic in the Baltic”</t>
  </si>
  <si>
    <t>ISSG proposed to work during season 2020-2021</t>
  </si>
  <si>
    <t>NANSEA BALTIC_2020_D08</t>
  </si>
  <si>
    <t>The list of RCG ISSGs suggested by RCG NA NS&amp;EA and RCG Baltic to be confirmed to take place during season 2020-2021.</t>
  </si>
  <si>
    <t>Do NCs agree on the list of ISSG for season 2020/2021?
Can they ensure that experts and manpower is assigned to ISSG work?</t>
  </si>
  <si>
    <t>Germany agreed on the list of ISSG for the season 2020/2021 and ensured that experts and manpower is assigned to ISSG work</t>
  </si>
  <si>
    <t>Data updates</t>
  </si>
  <si>
    <t>2020-1</t>
  </si>
  <si>
    <t>RCG LDF recommends that MS continue to update historical data as well as most recent data prior to the 2021 RCG LDF data call.</t>
  </si>
  <si>
    <t>MS to continue to update historical data as well as most recent data prior to the 2021 RCG LDF data call.</t>
  </si>
  <si>
    <t>Germany continued to update historical data as well as most recent data prior to the 2021 RCG LDF data call.</t>
  </si>
  <si>
    <t>Data collection in SPRFMO region beyond 2024</t>
  </si>
  <si>
    <t>2020-2</t>
  </si>
  <si>
    <t>RCG LDF to set-up intersessional subgroup to prepare for data collection in the SPRFMO area beyond 2024. This subgroup shall work on a solid solution to cater for data collection under the given SPRFMO observer requirements as well as taking DCF requirements into account. The subgroup shall explore different scenarios such as accreditation for EU observers, self-sampling, remote monitoring etc. First results are presented at the 2021 RCG LDF.</t>
  </si>
  <si>
    <t>MS to participate in the intersessional subgroup to prepare for data collection in the SPRFMO area beyond 2024.</t>
  </si>
  <si>
    <t>Germany participated in the ISSG on the SPRFMO Observer Programme</t>
  </si>
  <si>
    <t>Rules of procedure for the RCG ECON</t>
  </si>
  <si>
    <t>PGECON 2020
Recommendation 1</t>
  </si>
  <si>
    <t>NC to review the draft, send comments if necessary, and finally adopt RoPs
by beginning of 2021.</t>
  </si>
  <si>
    <t>Germany voted in favour of the Rules of Procedure</t>
  </si>
  <si>
    <t>Revision of EU Map delegated tables and delegated Annex - data on the fish processing sector</t>
  </si>
  <si>
    <t>PGECON 2020
Recommendation 4</t>
  </si>
  <si>
    <t>PGECON recommends to revise the text of Draft Commission Delegated Decision (new EU MAP), Chapter II paragraph 7 and to include under that paragraph the reference to a revised current binding Table 11 COM 2016/1251) in order to allow MSs to collect the data for the fish processing sector on an optional basis, as fish processing data collection is established by the currently binding Regulation (EC) 2017/1004. Hence, PGECON recommends to include in the requirements for the optional provision of data on raw materials under the proposed Table (13) of the Commission Delegated Decision (Economic and social variables for the processing industry sector): Volume and value by: Species, Production environment (Capture based fishery and aquaculture sector), Country of Origin (Domestic, other EU or non-EU), Type of processed material (fresh, frozen and semi-processed materials) – where possible.</t>
  </si>
  <si>
    <t>MSs to provide appropriate justification in their Work Plan for extensive or complementary to Eurostat data collection.</t>
  </si>
  <si>
    <t>Germany provided an appropriate justification in the Work Plan for extensive or complementary to Eurostat data collection.</t>
  </si>
  <si>
    <t>Implementation of the guidelines for the valuation of the fishing rights</t>
  </si>
  <si>
    <t>PGECON 2020
Recommendation 6</t>
  </si>
  <si>
    <t>PGECON recommends accepting the conclusions from the WS on capital value regarding the implementation of the guidelines for the valuation of the fishing rights. PGECON recommends a transition period in which MS explore the possibilities to apply the guidelines in their situation. During this transition period the obligation to gather information on the value of intangible assets should only include the transferable fishing rights. PGECON also recommends that in the meantime possibilities are sought to facilitate the sharing of experiences with the application of the guidelines in the various MS and the further development of the methodology.</t>
  </si>
  <si>
    <t>MS should use the guidelines in the coming period, adapt them to the specific fisheries (in terms of the basic assumptions to be used) and provide estimation of fishing rights.
Because some methods (like the hedonic model for the evaluation of the intangibles) require additional data collection, the MS WP should be adapted to include additional data collection for the implementation of the methods proposed by the guidelines.
The guidelines for the valuation of the fishing rights has to be included in the guidance document on definition and methodologies for the fleet and published on the DCF Web page.</t>
  </si>
  <si>
    <t>Germany used the guldelines in the WP.</t>
  </si>
  <si>
    <t>Regional coordination in the drafting of RWP</t>
  </si>
  <si>
    <t>PGECON 2020
Recommendation 7</t>
  </si>
  <si>
    <t>PGECON 2020 recommends establishment of coordination process between all RCGs in regards to the drafting of Regional Work Plan (RWP).</t>
  </si>
  <si>
    <t>All stakeholders and relevant bodies, as well as all relevant MSs, should interact to create good coordination and ensure the unobstructed drafting of RWP.</t>
  </si>
  <si>
    <t>Germany actively participated in the RWP drafting</t>
  </si>
  <si>
    <t>LTU - Vilda Griūnienė - vilda.griuniene@zum.lt, DEU - Christoph Stransky - christoph.stransky@thuenen.de, LVA - Aivars Berzins - aivars.berzins@bior.lv, NLD - Sieto Verver - sieto.verver@wur.nl, POL - Ireneusz Wojcik - iwojcik@mir.gdynia.pl</t>
  </si>
  <si>
    <t xml:space="preserve">POL to coordinate the execution of data collection under this multi-lateral agreement. </t>
  </si>
  <si>
    <t>Biological sampling carried onboard EU fishing vessels in CECAF area by observers arranged by POL. Observers follow the sampling protocol as described in "Biological Data Collection of pelagic fisheries in CECAF waters - Manual for scientific observers on board EU pelagic trawlers in CECAF area", version 8-03-2018.</t>
  </si>
  <si>
    <t>POL is responsible for data collection, data entry and storage of the sampling data. NLD is responsible for data validation, data processing and data delivery to relevant endusers. POL and NLD will collaborate to achieve timely delivery while ensuring to meet the required quality standards.</t>
  </si>
  <si>
    <t>current period 2021-2023</t>
  </si>
  <si>
    <t>LTU - Vilda Griūnienė - vilda.griuniene@zum.lt, DEU - Christoph Stransky - christoph.stransky@thuenen.de, NLD - Sieto Verver - sieto.verver@wur.nl, POL - Ireneusz Wojcik - iwojcik@mir.gdynia.pl</t>
  </si>
  <si>
    <t>Biological sampling will be carried out onboard EU fishing vessels in SPRFMO area by observers arranged by POL in coordination with NLD in respect of the expected vessels' movements. These observers will follow the sampling protocol as described in “Observer Manual for biological data collection in SPRFMO waters”, based on data collection requirements set out in “SPRFMO; Conservation and Management Measure on Standards for the Collection, Reporting, Verification and Exchange of Data (SPRFMO Data Standards)”.</t>
  </si>
  <si>
    <t>SWE: Anna Hasslow, anna.hasslow@havochvatten.se; DNK: Jørgen Dalskov, jd@aqua.dtu.dk; DEU: Christoph Stransky, christoph.stransky@thuenen.de; IRL: Leonie O´Dowd, leonie.odowd@marine.ie; NLD: Sieto Verver, sieto.verver@wur.nl; GBR: Mathew Elliot, matt.elliot@ marinemanagement.org.uk</t>
  </si>
  <si>
    <t>Cost-sharing agreement for participation to the International Ecosystem Survey in the Nordic Seas 2021</t>
  </si>
  <si>
    <t>DEU is contributing by sending staff participating in the survey as well as a cost-sharing model based on the share of TAC is applied according to an agreement.</t>
  </si>
  <si>
    <t>DNK-DEU-FRA-IRL-NLD-GBR</t>
  </si>
  <si>
    <t>DNK: Jørgen Dalskov, jd@aqua.dtu.dk; DEU: Christoph Stransky, christoph.stransky@thuenen.de; FRA: Louise Véron, louise.veron@agriculture.gouv.fr; IRL: Leonie O´Dowd, leonie.odowd@marine.ie; NLD: Sieto Verver, sieto.verver@wur.nl; GBR: Mathew Gubbins, matthew.gubbins@gov.scot</t>
  </si>
  <si>
    <t>Cost-sharing agreement for participation to the Blue Whiting Survey 2020-2021</t>
  </si>
  <si>
    <t>Y (Pinger, PAL)</t>
  </si>
  <si>
    <t>No fishery due to zero TAC in 2021</t>
  </si>
  <si>
    <t>Bycatch data according to table 1F</t>
  </si>
  <si>
    <t>incidental bycatch</t>
  </si>
  <si>
    <t>RCG NANSEA/ BALTIC 2020 PART III Section 4 ISSG Data Quality report</t>
  </si>
  <si>
    <t>5A</t>
  </si>
  <si>
    <t>RCG NANSEA/ BALTIC 2020 5.2.1. Catch and Effort Overviews</t>
  </si>
  <si>
    <t>RCG NANSEA/ BALTIC 2020 5.2.2. Feedback from the ISSG on "Metier issues"</t>
  </si>
  <si>
    <t>RCG NANSEA/ BALTIC 2020 5.2.5. SCRDB</t>
  </si>
  <si>
    <t>RCG NANSEA/ BALTIC 2020 5.4.1. Surveys</t>
  </si>
  <si>
    <t>RCG NANSEA/ BALTIC 2020 5.4.2. RWP</t>
  </si>
  <si>
    <t>RCG NANSEA/ BALTIC 2020 5.4.4. Small pelagics in the Baltic</t>
  </si>
  <si>
    <t>RCG NANSEA/ BALTIC 2020 5.5.1. ISSGs 2020-2021</t>
  </si>
  <si>
    <t>RCG LDF 2020, section 2</t>
  </si>
  <si>
    <t>PGECON 2020 ToR 1</t>
  </si>
  <si>
    <t>PGECON 2020 ToR 3</t>
  </si>
  <si>
    <t>PGECON 2020 ToR 5.2</t>
  </si>
  <si>
    <t>PGECON 2020 ToR 6</t>
  </si>
  <si>
    <t>1, 4</t>
  </si>
  <si>
    <t>1A, 1G&amp;H, 7</t>
  </si>
  <si>
    <t>1, 4, 7C</t>
  </si>
  <si>
    <t>1G, 7C</t>
  </si>
  <si>
    <t>PGECON 2020 recommends a follow-up to the draft Rules of Procedure, in Annex III to the report. During the plenary it was agreed that all MS may need more time to commit with the text produced, acknowledging at the same time that further delays on this issue could jeopardize the functioning and the work carried out in the RCG ECON.</t>
  </si>
  <si>
    <t>2, 3</t>
  </si>
  <si>
    <r>
      <t xml:space="preserve">BA Population frame = registered employees (census), which does not neccessarily correspond to aquaculture producing operations excluding part-time and hobby farms from the Federal Statistical Office (Destatis). Note, BA does not differ between freshwater aquaculture segments. Thus, a differentiation between freshwater aquaculture segments will be allocated according to survey results, where social variables on employment were requested in detail. </t>
    </r>
    <r>
      <rPr>
        <i/>
        <sz val="10"/>
        <rFont val="Arial"/>
        <family val="2"/>
      </rPr>
      <t>cf.</t>
    </r>
    <r>
      <rPr>
        <sz val="10"/>
        <color theme="1"/>
        <rFont val="Arial"/>
        <family val="2"/>
      </rPr>
      <t xml:space="preserve"> Text Box 3B </t>
    </r>
  </si>
  <si>
    <t>Biological sampling of yellow and silver eels from commercial fisheries in the Oder River Basin District will be covered by POL.</t>
  </si>
  <si>
    <t>Target sample size: 100 yellow and 100 silver eel from commercial fisheries in the Oder River Basin District (sample size might be adjusted to a lower level depending on the availability of eel from POL commercial fisheries).</t>
  </si>
  <si>
    <t>POL is responsible for submitting data to relevant ICES Expert Groups and to the EC. POL will provide data to DEU when requested.</t>
  </si>
  <si>
    <t>DNK is responsible country for reporting of the results from the survey to the relevant ICES working group.</t>
  </si>
  <si>
    <t>dealt with in Table 1E and Text Box 1E, in marine waters only very occasional bycatch</t>
  </si>
  <si>
    <t>Sampling completed, but analyses not carried out yet</t>
  </si>
  <si>
    <t>Due to COVID-19, no observer coverage in 2021</t>
  </si>
  <si>
    <t xml:space="preserve">Bad weather caused 3 days downtime. 4 stations in Polish waters were taken over by DNK due to  the obligatory carriage of a Polish observer. </t>
  </si>
  <si>
    <t>There was no downtime. The survey was carried out as quickly as possible without additional demersal fishing, due to the high incidence of Covid-19 before the survey. 3 stations in Polish waters could not carried out due to the obligatory carriage of a Polish observer.</t>
  </si>
  <si>
    <t>Absence of licence delivery for all specific planned stations within the Swedish EEZ forced significant track changes. This resulted in total hydroacoustic track lengths below 60 nautical miles in 24 of the 27 rectangles assigned as German investigation area.</t>
  </si>
  <si>
    <t xml:space="preserve">The survey took place during 17 weeks from March (1st)-June (26th) on FRV “Clupea”. Due to early spawning activity (January), the regular survey was started earlier as in former years, leading to an extended sampling period. During this period, the core program could be fully achieved. However, two additional survey weeks planned as a winter control (February) and autumn control (November) had to be cancelled due to ice cover (Feb.) and vessel repairs (Nov.) respectively.   </t>
  </si>
  <si>
    <t>Frequence is now biennial. No sampling in 2021.</t>
  </si>
  <si>
    <t>Thanks to the exceptionally good weather conditions, we have been able to finish the program 10 days before the scheduled date.</t>
  </si>
  <si>
    <t xml:space="preserve">The remaining 3 hauls in the northern North Sea could not be obtained because the cruise was shortened to 7 days. Because the German vessel "Walther Herwig III" was not available at all due to technical problems, these hauls werer performed with the Danish "Dana", and just after the end of the target months (August) at the beginning of September. Data used by WGNSSK, HAWG, WGSAM, WGCEPH, and others. </t>
  </si>
  <si>
    <t>No sampling possible, because the ship "Walther Herwig III" was not available due to technical problems. Only the core programme (GOV hauls + CTD) could be performed during the shiptime available on "Dana"</t>
  </si>
  <si>
    <t>No sampling possible, because the ship "Walther Herwig III" was not available, at all. Only the core programme (GOV hauls + CTD) could be performed during the shiptime available on "Dana"</t>
  </si>
  <si>
    <t>Reduced sampling due to the cancellation of the FRV Walther Herwig III, sampling was only be carried out with FRV Solea</t>
  </si>
  <si>
    <t>No sampling due to the cancellation of the FRV Walther Herwig III</t>
  </si>
  <si>
    <t>No shiptime available due to unavailability of "Walther Herwig III"</t>
  </si>
  <si>
    <t>Walther Herwig III: No survey in 2021, because "Walther Herwig III" was out of order. Sampling only carried out with FRV Solea</t>
  </si>
  <si>
    <t>Walther Herwig III: No survey in 2021, because "Walther Herwig III" was out of order.</t>
  </si>
  <si>
    <t>Biological sampling of 2021 commercial eel catches in SD 2224 were not feasible due to low catch numbers and low by-catch rates. Enduser-relevant fisheries-dependent and fisheries-independent eel data from German river fisheries were covered within samplings listed in Table 1E.</t>
  </si>
  <si>
    <t>Off-site survey</t>
  </si>
  <si>
    <t>Off-site + on-site survey</t>
  </si>
  <si>
    <t>Camera Survey</t>
  </si>
  <si>
    <t>Data only available for companies with more than 20 employees.</t>
  </si>
  <si>
    <t>Data only available for all companies.</t>
  </si>
  <si>
    <t>DEU, DNK, NLD</t>
  </si>
  <si>
    <t>DEU, DNK</t>
  </si>
  <si>
    <t>DEU, DNK, GBR</t>
  </si>
  <si>
    <t>DEU, BEL, NLD, GBR</t>
  </si>
  <si>
    <t>DEU; NLD</t>
  </si>
  <si>
    <t>DEU, NLD</t>
  </si>
  <si>
    <t>DEU, ESP, PRT</t>
  </si>
  <si>
    <t>BEL, DEU, NLD, GBR</t>
  </si>
  <si>
    <t xml:space="preserve"> NLD</t>
  </si>
  <si>
    <t>ESP, PRT</t>
  </si>
  <si>
    <t>NLD, LTU, POL</t>
  </si>
  <si>
    <t>NLD, LTU, LVA, POL</t>
  </si>
  <si>
    <t>No ID: Sandeel fishery</t>
  </si>
  <si>
    <t>not selected for sampling according to WP 2020-2021</t>
  </si>
  <si>
    <t>No ID: Blue mussel dredgers</t>
  </si>
  <si>
    <t>No ID: Set net fishery (anglerfish, flatfish)</t>
  </si>
  <si>
    <t>No ID: Norway lobster fishery</t>
  </si>
  <si>
    <t>No ID: Set net &amp; trap fishery (anglerfish, flatfish, crabs)</t>
  </si>
  <si>
    <t xml:space="preserve">Due to the COVID-19 pandemic, 1 trip was sampled by market sampling only </t>
  </si>
  <si>
    <t>Due to the COVID-19 pandemic, 3 trips were sampled by self-sampling only.</t>
  </si>
  <si>
    <t>Due to the COVID-19 pandemic, no sampling at sea was carried out.</t>
  </si>
  <si>
    <t>Due to the COVID-19 pandemic, 2 trips were sampled by self-sampling only.</t>
  </si>
  <si>
    <t>Camera survey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</si>
</sst>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sz val="11"/>
      <color theme="1"/>
      <name val="Calibri"/>
      <family val="2"/>
      <scheme val="minor"/>
    </font>
    <font>
      <b/>
      <sz val="10"/>
      <name val="Arial"/>
      <family val="2"/>
    </font>
    <font>
      <b/>
      <sz val="8"/>
      <name val="Arial"/>
      <family val="2"/>
    </font>
    <font>
      <sz val="10"/>
      <name val="Arial"/>
      <family val="2"/>
    </font>
    <font>
      <sz val="10"/>
      <color indexed="8"/>
      <name val="Arial"/>
      <family val="2"/>
    </font>
    <font>
      <i/>
      <sz val="10"/>
      <name val="Arial"/>
      <family val="2"/>
    </font>
    <font>
      <sz val="10"/>
      <color theme="1"/>
      <name val="Arial"/>
      <family val="2"/>
    </font>
    <font>
      <i/>
      <sz val="10"/>
      <color indexed="8"/>
      <name val="Arial"/>
      <family val="2"/>
    </font>
    <font>
      <sz val="10"/>
      <color rgb="FFFF0000"/>
      <name val="Arial"/>
      <family val="2"/>
    </font>
    <font>
      <b/>
      <sz val="10"/>
      <color indexed="8"/>
      <name val="Arial"/>
      <family val="2"/>
    </font>
    <font>
      <b/>
      <sz val="10"/>
      <color theme="1"/>
      <name val="Arial"/>
      <family val="2"/>
    </font>
    <font>
      <strike/>
      <sz val="10"/>
      <name val="Arial"/>
      <family val="2"/>
    </font>
    <font>
      <sz val="11"/>
      <color theme="1"/>
      <name val="Arial"/>
      <family val="2"/>
    </font>
    <font>
      <sz val="10"/>
      <color rgb="FF000000"/>
      <name val="Arial"/>
      <family val="2"/>
    </font>
    <font>
      <b/>
      <sz val="10"/>
      <color rgb="FFFF0000"/>
      <name val="Arial"/>
      <family val="2"/>
    </font>
    <font>
      <i/>
      <sz val="11"/>
      <color rgb="FF7F7F7F"/>
      <name val="Calibri"/>
      <family val="2"/>
      <scheme val="minor"/>
    </font>
    <font>
      <sz val="10"/>
      <color rgb="FF000000"/>
      <name val="Arial"/>
      <family val="2"/>
      <charset val="1"/>
    </font>
    <font>
      <u/>
      <sz val="11"/>
      <color theme="10"/>
      <name val="Calibri"/>
      <family val="2"/>
      <scheme val="minor"/>
    </font>
    <font>
      <b/>
      <i/>
      <sz val="10"/>
      <color theme="1"/>
      <name val="Arial"/>
      <family val="2"/>
    </font>
    <font>
      <i/>
      <sz val="10"/>
      <color theme="1"/>
      <name val="Arial"/>
      <family val="2"/>
    </font>
    <font>
      <b/>
      <sz val="10"/>
      <color rgb="FF000000"/>
      <name val="Arial"/>
      <family val="2"/>
    </font>
    <font>
      <sz val="10"/>
      <color theme="1"/>
      <name val="Calibri"/>
      <family val="2"/>
      <scheme val="minor"/>
    </font>
    <font>
      <u/>
      <sz val="10"/>
      <name val="Arial"/>
      <family val="2"/>
    </font>
  </fonts>
  <fills count="13">
    <fill>
      <patternFill patternType="none"/>
    </fill>
    <fill>
      <patternFill patternType="gray125"/>
    </fill>
    <fill>
      <patternFill patternType="solid">
        <fgColor theme="0" tint="-0.34998626667073579"/>
        <bgColor indexed="64"/>
      </patternFill>
    </fill>
    <fill>
      <patternFill patternType="solid">
        <fgColor rgb="FFFFFF00"/>
        <bgColor indexed="64"/>
      </patternFill>
    </fill>
    <fill>
      <patternFill patternType="solid">
        <fgColor theme="0"/>
        <bgColor indexed="64"/>
      </patternFill>
    </fill>
    <fill>
      <patternFill patternType="solid">
        <fgColor theme="0"/>
        <bgColor indexed="26"/>
      </patternFill>
    </fill>
    <fill>
      <patternFill patternType="solid">
        <fgColor rgb="FFA6A6A6"/>
        <bgColor rgb="FFA5A5A5"/>
      </patternFill>
    </fill>
    <fill>
      <patternFill patternType="solid">
        <fgColor rgb="FFFFFFFF"/>
        <bgColor rgb="FF000000"/>
      </patternFill>
    </fill>
    <fill>
      <patternFill patternType="solid">
        <fgColor theme="0" tint="-0.34998626667073579"/>
        <bgColor rgb="FF000000"/>
      </patternFill>
    </fill>
    <fill>
      <patternFill patternType="solid">
        <fgColor rgb="FFA6A6A6"/>
        <bgColor rgb="FF000000"/>
      </patternFill>
    </fill>
    <fill>
      <patternFill patternType="solid">
        <fgColor rgb="FFFFFF00"/>
        <bgColor rgb="FF000000"/>
      </patternFill>
    </fill>
    <fill>
      <patternFill patternType="solid">
        <fgColor theme="0" tint="-0.34998626667073579"/>
        <bgColor rgb="FFA5A5A5"/>
      </patternFill>
    </fill>
    <fill>
      <patternFill patternType="solid">
        <fgColor theme="0" tint="-0.34998626667073579"/>
        <bgColor rgb="FF33CCCC"/>
      </patternFill>
    </fill>
  </fills>
  <borders count="114">
    <border>
      <left/>
      <right/>
      <top/>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medium">
        <color auto="1"/>
      </left>
      <right style="medium">
        <color auto="1"/>
      </right>
      <top style="thin">
        <color auto="1"/>
      </top>
      <bottom style="medium">
        <color auto="1"/>
      </bottom>
      <diagonal/>
    </border>
    <border>
      <left style="medium">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auto="1"/>
      </left>
      <right style="thin">
        <color auto="1"/>
      </right>
      <top style="thin">
        <color auto="1"/>
      </top>
      <bottom style="thin">
        <color auto="1"/>
      </bottom>
      <diagonal/>
    </border>
    <border>
      <left/>
      <right style="thin">
        <color auto="1"/>
      </right>
      <top/>
      <bottom/>
      <diagonal/>
    </border>
    <border>
      <left style="thin">
        <color auto="1"/>
      </left>
      <right style="thin">
        <color auto="1"/>
      </right>
      <top style="thin">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auto="1"/>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medium">
        <color indexed="64"/>
      </left>
      <right/>
      <top/>
      <bottom/>
      <diagonal/>
    </border>
    <border>
      <left/>
      <right style="thin">
        <color auto="1"/>
      </right>
      <top/>
      <bottom style="thin">
        <color auto="1"/>
      </bottom>
      <diagonal/>
    </border>
    <border>
      <left style="thin">
        <color auto="1"/>
      </left>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style="medium">
        <color auto="1"/>
      </right>
      <top/>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medium">
        <color auto="1"/>
      </right>
      <top style="thin">
        <color auto="1"/>
      </top>
      <bottom style="medium">
        <color auto="1"/>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right/>
      <top style="thin">
        <color auto="1"/>
      </top>
      <bottom style="thin">
        <color auto="1"/>
      </bottom>
      <diagonal/>
    </border>
    <border>
      <left style="medium">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s>
  <cellStyleXfs count="28">
    <xf numFmtId="0" fontId="0" fillId="0" borderId="0"/>
    <xf numFmtId="9" fontId="1" fillId="0" borderId="0" applyFont="0" applyFill="0" applyBorder="0" applyAlignment="0" applyProtection="0"/>
    <xf numFmtId="0" fontId="4" fillId="0" borderId="0"/>
    <xf numFmtId="0" fontId="1" fillId="0" borderId="0"/>
    <xf numFmtId="0" fontId="1" fillId="0" borderId="0"/>
    <xf numFmtId="0" fontId="1" fillId="0" borderId="0"/>
    <xf numFmtId="0" fontId="4" fillId="0" borderId="0"/>
    <xf numFmtId="0" fontId="4" fillId="0" borderId="0"/>
    <xf numFmtId="0" fontId="4" fillId="0" borderId="0"/>
    <xf numFmtId="0" fontId="1" fillId="0" borderId="0"/>
    <xf numFmtId="0" fontId="1" fillId="0" borderId="0"/>
    <xf numFmtId="0" fontId="4" fillId="0" borderId="0"/>
    <xf numFmtId="0" fontId="16" fillId="0" borderId="0" applyNumberFormat="0" applyFill="0" applyBorder="0" applyAlignment="0" applyProtection="0"/>
    <xf numFmtId="0" fontId="1" fillId="0" borderId="0"/>
    <xf numFmtId="0" fontId="16" fillId="0" borderId="0" applyNumberFormat="0" applyFill="0" applyBorder="0" applyAlignment="0" applyProtection="0"/>
    <xf numFmtId="0" fontId="18" fillId="0" borderId="0" applyNumberFormat="0" applyFill="0" applyBorder="0" applyAlignment="0" applyProtection="0"/>
    <xf numFmtId="0" fontId="1" fillId="0" borderId="0"/>
    <xf numFmtId="0" fontId="1" fillId="0" borderId="0"/>
    <xf numFmtId="0" fontId="1" fillId="0" borderId="0"/>
    <xf numFmtId="0" fontId="1" fillId="0" borderId="0"/>
    <xf numFmtId="0" fontId="4"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cellStyleXfs>
  <cellXfs count="659">
    <xf numFmtId="0" fontId="0" fillId="0" borderId="0" xfId="0"/>
    <xf numFmtId="0" fontId="5" fillId="0" borderId="0" xfId="0" applyFont="1"/>
    <xf numFmtId="0" fontId="2" fillId="0" borderId="0" xfId="0" applyFont="1" applyAlignment="1">
      <alignment vertical="center"/>
    </xf>
    <xf numFmtId="0" fontId="7" fillId="0" borderId="21" xfId="0" applyFont="1" applyBorder="1" applyAlignment="1">
      <alignment horizontal="center"/>
    </xf>
    <xf numFmtId="0" fontId="2" fillId="0" borderId="5" xfId="0" applyFont="1" applyBorder="1" applyAlignment="1">
      <alignment horizontal="left" vertical="center"/>
    </xf>
    <xf numFmtId="0" fontId="4" fillId="0" borderId="0" xfId="0" applyFont="1"/>
    <xf numFmtId="0" fontId="2" fillId="0" borderId="0" xfId="0" applyFont="1" applyAlignment="1">
      <alignment horizontal="left" vertical="center"/>
    </xf>
    <xf numFmtId="0" fontId="7" fillId="0" borderId="0" xfId="3" applyFont="1"/>
    <xf numFmtId="0" fontId="4" fillId="0" borderId="31" xfId="0" applyFont="1" applyBorder="1"/>
    <xf numFmtId="0" fontId="2" fillId="0" borderId="24" xfId="0" applyFont="1" applyBorder="1" applyAlignment="1">
      <alignment horizontal="left" vertical="center"/>
    </xf>
    <xf numFmtId="0" fontId="4" fillId="0" borderId="0" xfId="0" applyFont="1" applyAlignment="1">
      <alignment horizontal="center" vertical="center"/>
    </xf>
    <xf numFmtId="0" fontId="11" fillId="0" borderId="34" xfId="3" applyFont="1" applyBorder="1" applyAlignment="1">
      <alignment horizontal="center" vertical="center" wrapText="1"/>
    </xf>
    <xf numFmtId="0" fontId="11" fillId="0" borderId="34" xfId="3" applyFont="1" applyBorder="1" applyAlignment="1">
      <alignment horizontal="center" vertical="center"/>
    </xf>
    <xf numFmtId="0" fontId="2" fillId="0" borderId="2" xfId="0" applyFont="1" applyBorder="1"/>
    <xf numFmtId="0" fontId="7" fillId="0" borderId="0" xfId="0" applyFont="1"/>
    <xf numFmtId="0" fontId="7" fillId="0" borderId="16" xfId="0" applyFont="1" applyBorder="1"/>
    <xf numFmtId="0" fontId="7" fillId="0" borderId="4" xfId="0" applyFont="1" applyBorder="1"/>
    <xf numFmtId="0" fontId="7" fillId="2" borderId="13" xfId="0" applyFont="1" applyFill="1" applyBorder="1"/>
    <xf numFmtId="0" fontId="3" fillId="0" borderId="12" xfId="0" applyFont="1" applyBorder="1" applyAlignment="1">
      <alignment horizontal="center" vertical="center"/>
    </xf>
    <xf numFmtId="0" fontId="7" fillId="0" borderId="0" xfId="0" applyFont="1" applyAlignment="1">
      <alignment horizontal="center"/>
    </xf>
    <xf numFmtId="0" fontId="7" fillId="0" borderId="0" xfId="0" applyFont="1" applyAlignment="1">
      <alignment vertical="top" wrapText="1"/>
    </xf>
    <xf numFmtId="0" fontId="2" fillId="0" borderId="4" xfId="0" applyFont="1" applyBorder="1" applyAlignment="1">
      <alignment vertical="center"/>
    </xf>
    <xf numFmtId="0" fontId="2" fillId="0" borderId="7" xfId="0" applyFont="1" applyBorder="1" applyAlignment="1">
      <alignment horizontal="center" vertical="center" wrapText="1"/>
    </xf>
    <xf numFmtId="0" fontId="2" fillId="0" borderId="8" xfId="2"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0" borderId="0" xfId="0" applyFont="1" applyAlignment="1">
      <alignment horizontal="center" vertical="center"/>
    </xf>
    <xf numFmtId="0" fontId="13" fillId="0" borderId="0" xfId="0" applyFont="1"/>
    <xf numFmtId="0" fontId="7" fillId="2" borderId="21" xfId="0" applyFont="1" applyFill="1" applyBorder="1" applyAlignment="1">
      <alignment horizontal="center"/>
    </xf>
    <xf numFmtId="0" fontId="2" fillId="4" borderId="29" xfId="0" applyFont="1" applyFill="1" applyBorder="1" applyAlignment="1">
      <alignment horizontal="center" vertical="center" wrapText="1"/>
    </xf>
    <xf numFmtId="0" fontId="11" fillId="0" borderId="3" xfId="0" applyFont="1" applyBorder="1" applyAlignment="1">
      <alignment horizontal="right"/>
    </xf>
    <xf numFmtId="0" fontId="11" fillId="2" borderId="6" xfId="0" applyFont="1" applyFill="1" applyBorder="1"/>
    <xf numFmtId="0" fontId="2" fillId="0" borderId="29" xfId="0" applyFont="1" applyBorder="1" applyAlignment="1">
      <alignment horizontal="center" vertical="center" wrapText="1"/>
    </xf>
    <xf numFmtId="0" fontId="2" fillId="2" borderId="29" xfId="0" applyFont="1" applyFill="1" applyBorder="1" applyAlignment="1">
      <alignment horizontal="center" vertical="center" wrapText="1"/>
    </xf>
    <xf numFmtId="1" fontId="5" fillId="0" borderId="12" xfId="0" applyNumberFormat="1" applyFont="1" applyBorder="1" applyAlignment="1">
      <alignment horizontal="center" vertical="center" wrapText="1"/>
    </xf>
    <xf numFmtId="0" fontId="11" fillId="0" borderId="32" xfId="0" applyFont="1" applyBorder="1"/>
    <xf numFmtId="0" fontId="11" fillId="0" borderId="19" xfId="0" applyFont="1" applyBorder="1" applyAlignment="1">
      <alignment horizontal="right"/>
    </xf>
    <xf numFmtId="0" fontId="11" fillId="0" borderId="33" xfId="0" applyFont="1" applyBorder="1" applyAlignment="1">
      <alignment horizontal="left" vertical="center"/>
    </xf>
    <xf numFmtId="0" fontId="11" fillId="2" borderId="17" xfId="0" applyFont="1" applyFill="1" applyBorder="1"/>
    <xf numFmtId="0" fontId="7" fillId="0" borderId="44"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0" xfId="0" applyFont="1" applyAlignment="1">
      <alignment horizontal="center" vertical="center" wrapText="1"/>
    </xf>
    <xf numFmtId="0" fontId="11" fillId="0" borderId="12" xfId="0" applyFont="1" applyBorder="1"/>
    <xf numFmtId="0" fontId="11" fillId="0" borderId="12" xfId="0" applyFont="1" applyBorder="1" applyAlignment="1">
      <alignment horizontal="left" vertical="center"/>
    </xf>
    <xf numFmtId="0" fontId="11" fillId="2" borderId="46" xfId="0" applyFont="1" applyFill="1" applyBorder="1" applyAlignment="1">
      <alignment vertical="center"/>
    </xf>
    <xf numFmtId="0" fontId="3" fillId="0" borderId="12" xfId="0" applyFont="1" applyBorder="1" applyAlignment="1">
      <alignment horizontal="center" vertical="center" wrapText="1"/>
    </xf>
    <xf numFmtId="0" fontId="3" fillId="2" borderId="12"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4" fillId="0" borderId="4" xfId="0" applyFont="1" applyBorder="1"/>
    <xf numFmtId="0" fontId="2" fillId="0" borderId="29" xfId="0" applyFont="1" applyBorder="1" applyAlignment="1">
      <alignment horizontal="center" vertical="center"/>
    </xf>
    <xf numFmtId="0" fontId="2" fillId="4" borderId="29" xfId="7" applyFont="1" applyFill="1" applyBorder="1" applyAlignment="1">
      <alignment horizontal="center" vertical="center" wrapText="1" shrinkToFit="1"/>
    </xf>
    <xf numFmtId="0" fontId="2" fillId="4" borderId="29" xfId="2" applyFont="1" applyFill="1" applyBorder="1" applyAlignment="1">
      <alignment horizontal="center" vertical="center" wrapText="1"/>
    </xf>
    <xf numFmtId="0" fontId="2" fillId="2" borderId="29" xfId="2" applyFont="1" applyFill="1" applyBorder="1" applyAlignment="1">
      <alignment horizontal="center" vertical="center" wrapText="1"/>
    </xf>
    <xf numFmtId="0" fontId="11" fillId="0" borderId="2" xfId="0" applyFont="1" applyBorder="1"/>
    <xf numFmtId="0" fontId="2" fillId="4" borderId="29" xfId="7" applyFont="1" applyFill="1" applyBorder="1" applyAlignment="1">
      <alignment horizontal="center" vertical="center"/>
    </xf>
    <xf numFmtId="0" fontId="2" fillId="0" borderId="29" xfId="7" applyFont="1" applyBorder="1" applyAlignment="1">
      <alignment horizontal="center" vertical="center" wrapText="1" shrinkToFit="1"/>
    </xf>
    <xf numFmtId="0" fontId="2" fillId="3" borderId="29" xfId="2" applyFont="1" applyFill="1" applyBorder="1" applyAlignment="1">
      <alignment horizontal="center" vertical="center" wrapText="1"/>
    </xf>
    <xf numFmtId="0" fontId="4" fillId="2" borderId="21" xfId="7" applyFill="1" applyBorder="1" applyAlignment="1">
      <alignment horizontal="center" vertical="center"/>
    </xf>
    <xf numFmtId="0" fontId="2" fillId="4" borderId="29" xfId="7" applyFont="1" applyFill="1" applyBorder="1" applyAlignment="1">
      <alignment horizontal="center" vertical="center" wrapText="1"/>
    </xf>
    <xf numFmtId="0" fontId="2" fillId="0" borderId="29" xfId="7" applyFont="1" applyBorder="1" applyAlignment="1">
      <alignment horizontal="center" vertical="center" wrapText="1"/>
    </xf>
    <xf numFmtId="0" fontId="2" fillId="0" borderId="29" xfId="8" applyFont="1" applyBorder="1" applyAlignment="1">
      <alignment horizontal="center" vertical="center" wrapText="1"/>
    </xf>
    <xf numFmtId="0" fontId="2" fillId="2" borderId="29" xfId="0" applyFont="1" applyFill="1" applyBorder="1" applyAlignment="1">
      <alignment vertical="center" wrapText="1"/>
    </xf>
    <xf numFmtId="0" fontId="2" fillId="0" borderId="0" xfId="0" applyFont="1"/>
    <xf numFmtId="0" fontId="11" fillId="0" borderId="0" xfId="10" applyFont="1" applyAlignment="1">
      <alignment horizontal="left"/>
    </xf>
    <xf numFmtId="0" fontId="7" fillId="0" borderId="0" xfId="10" applyFont="1"/>
    <xf numFmtId="0" fontId="10" fillId="0" borderId="29" xfId="0" applyFont="1" applyBorder="1" applyAlignment="1">
      <alignment horizontal="center" vertical="center" wrapText="1"/>
    </xf>
    <xf numFmtId="0" fontId="5" fillId="0" borderId="21" xfId="0" applyFont="1" applyBorder="1" applyAlignment="1">
      <alignment horizontal="center" wrapText="1"/>
    </xf>
    <xf numFmtId="0" fontId="5" fillId="0" borderId="12" xfId="0" applyFont="1" applyBorder="1" applyAlignment="1">
      <alignment horizontal="center" wrapText="1"/>
    </xf>
    <xf numFmtId="0" fontId="7" fillId="0" borderId="12" xfId="0" applyFont="1" applyBorder="1" applyAlignment="1">
      <alignment wrapText="1"/>
    </xf>
    <xf numFmtId="0" fontId="2" fillId="0" borderId="29" xfId="0" applyFont="1" applyBorder="1" applyAlignment="1">
      <alignment horizontal="center" vertical="center" wrapText="1" shrinkToFit="1"/>
    </xf>
    <xf numFmtId="0" fontId="7" fillId="0" borderId="31" xfId="0" applyFont="1" applyBorder="1"/>
    <xf numFmtId="0" fontId="11" fillId="2" borderId="12" xfId="0" applyFont="1" applyFill="1" applyBorder="1"/>
    <xf numFmtId="0" fontId="11" fillId="0" borderId="29" xfId="0" applyFont="1" applyBorder="1" applyAlignment="1">
      <alignment horizontal="center" vertical="center" wrapText="1"/>
    </xf>
    <xf numFmtId="0" fontId="11" fillId="0" borderId="0" xfId="0" applyFont="1" applyAlignment="1">
      <alignment wrapText="1"/>
    </xf>
    <xf numFmtId="0" fontId="11" fillId="0" borderId="55" xfId="0" applyFont="1" applyBorder="1" applyAlignment="1">
      <alignment wrapText="1"/>
    </xf>
    <xf numFmtId="0" fontId="2" fillId="0" borderId="56" xfId="0" applyFont="1" applyBorder="1" applyAlignment="1">
      <alignment horizontal="left" vertical="center"/>
    </xf>
    <xf numFmtId="0" fontId="15" fillId="0" borderId="0" xfId="0" applyFont="1" applyAlignment="1">
      <alignment vertical="center"/>
    </xf>
    <xf numFmtId="0" fontId="2" fillId="0" borderId="21" xfId="0" applyFont="1" applyBorder="1" applyAlignment="1">
      <alignment vertical="top" wrapText="1"/>
    </xf>
    <xf numFmtId="0" fontId="7" fillId="0" borderId="62" xfId="0" applyFont="1" applyBorder="1"/>
    <xf numFmtId="0" fontId="7" fillId="0" borderId="57" xfId="0" applyFont="1" applyBorder="1"/>
    <xf numFmtId="0" fontId="7" fillId="0" borderId="21" xfId="0" applyFont="1" applyBorder="1" applyAlignment="1">
      <alignment horizontal="left"/>
    </xf>
    <xf numFmtId="49" fontId="7" fillId="0" borderId="11" xfId="0" applyNumberFormat="1" applyFont="1" applyBorder="1" applyAlignment="1">
      <alignment horizontal="center"/>
    </xf>
    <xf numFmtId="0" fontId="7" fillId="0" borderId="12" xfId="0" applyFont="1" applyBorder="1" applyAlignment="1">
      <alignment horizontal="center" vertical="center"/>
    </xf>
    <xf numFmtId="49" fontId="6" fillId="0" borderId="12" xfId="0" applyNumberFormat="1" applyFont="1" applyBorder="1" applyAlignment="1">
      <alignment horizontal="center" vertical="center"/>
    </xf>
    <xf numFmtId="49" fontId="7" fillId="0" borderId="12" xfId="0" applyNumberFormat="1" applyFont="1" applyBorder="1" applyAlignment="1">
      <alignment horizontal="center" vertical="center"/>
    </xf>
    <xf numFmtId="49" fontId="4" fillId="0" borderId="12" xfId="0" applyNumberFormat="1" applyFont="1" applyBorder="1" applyAlignment="1">
      <alignment horizontal="left" vertical="center" wrapText="1"/>
    </xf>
    <xf numFmtId="49" fontId="7" fillId="0" borderId="12" xfId="0" applyNumberFormat="1" applyFont="1" applyBorder="1" applyAlignment="1">
      <alignment horizontal="center"/>
    </xf>
    <xf numFmtId="49" fontId="4" fillId="0" borderId="12" xfId="0" applyNumberFormat="1" applyFont="1" applyBorder="1" applyAlignment="1">
      <alignment horizontal="left" vertical="center"/>
    </xf>
    <xf numFmtId="49" fontId="4" fillId="0" borderId="12" xfId="0" applyNumberFormat="1" applyFont="1" applyBorder="1" applyAlignment="1">
      <alignment horizontal="left" vertical="top"/>
    </xf>
    <xf numFmtId="0" fontId="7" fillId="0" borderId="12" xfId="0" applyFont="1" applyBorder="1" applyAlignment="1">
      <alignment horizontal="center"/>
    </xf>
    <xf numFmtId="49" fontId="6" fillId="0" borderId="54" xfId="0" applyNumberFormat="1" applyFont="1" applyBorder="1" applyAlignment="1">
      <alignment horizontal="center" vertical="center"/>
    </xf>
    <xf numFmtId="0" fontId="6" fillId="0" borderId="54" xfId="0" applyFont="1" applyBorder="1" applyAlignment="1">
      <alignment horizontal="center" vertical="center"/>
    </xf>
    <xf numFmtId="0" fontId="6" fillId="0" borderId="59" xfId="0" applyFont="1" applyBorder="1" applyAlignment="1">
      <alignment horizontal="center" vertical="center"/>
    </xf>
    <xf numFmtId="0" fontId="2" fillId="0" borderId="54" xfId="0" applyFont="1" applyBorder="1" applyAlignment="1">
      <alignment horizontal="center" vertical="center"/>
    </xf>
    <xf numFmtId="49" fontId="10" fillId="2" borderId="84" xfId="2" applyNumberFormat="1" applyFont="1" applyFill="1" applyBorder="1" applyAlignment="1">
      <alignment horizontal="center" vertical="center" wrapText="1"/>
    </xf>
    <xf numFmtId="0" fontId="2" fillId="0" borderId="89" xfId="0" applyFont="1" applyBorder="1" applyAlignment="1">
      <alignment horizontal="center" vertical="center" wrapText="1"/>
    </xf>
    <xf numFmtId="0" fontId="2" fillId="0" borderId="90" xfId="0" applyFont="1" applyBorder="1" applyAlignment="1">
      <alignment horizontal="center" vertical="center" textRotation="90"/>
    </xf>
    <xf numFmtId="0" fontId="2" fillId="0" borderId="91" xfId="0" applyFont="1" applyBorder="1" applyAlignment="1">
      <alignment horizontal="center" vertical="center" textRotation="90"/>
    </xf>
    <xf numFmtId="0" fontId="2" fillId="0" borderId="93" xfId="0" applyFont="1" applyBorder="1" applyAlignment="1">
      <alignment horizontal="center" vertical="center" textRotation="90"/>
    </xf>
    <xf numFmtId="49" fontId="9" fillId="0" borderId="0" xfId="0" applyNumberFormat="1" applyFont="1" applyAlignment="1">
      <alignment horizontal="left" vertical="center"/>
    </xf>
    <xf numFmtId="0" fontId="7" fillId="2" borderId="54" xfId="0" applyFont="1" applyFill="1" applyBorder="1" applyAlignment="1">
      <alignment vertical="center" wrapText="1"/>
    </xf>
    <xf numFmtId="0" fontId="7" fillId="2" borderId="54" xfId="0" applyFont="1" applyFill="1" applyBorder="1" applyAlignment="1">
      <alignment vertical="center"/>
    </xf>
    <xf numFmtId="49" fontId="7" fillId="4" borderId="36" xfId="0" applyNumberFormat="1" applyFont="1" applyFill="1" applyBorder="1" applyAlignment="1">
      <alignment horizontal="center" vertical="center"/>
    </xf>
    <xf numFmtId="0" fontId="7" fillId="4" borderId="36" xfId="0" applyFont="1" applyFill="1" applyBorder="1" applyAlignment="1">
      <alignment horizontal="center" vertical="center"/>
    </xf>
    <xf numFmtId="49" fontId="7" fillId="4" borderId="12" xfId="0" applyNumberFormat="1" applyFont="1" applyFill="1" applyBorder="1" applyAlignment="1">
      <alignment horizontal="center" vertical="center"/>
    </xf>
    <xf numFmtId="0" fontId="7" fillId="4" borderId="12" xfId="0" applyFont="1" applyFill="1" applyBorder="1" applyAlignment="1">
      <alignment horizontal="center" vertical="center"/>
    </xf>
    <xf numFmtId="49" fontId="5" fillId="0" borderId="12" xfId="0" applyNumberFormat="1" applyFont="1" applyBorder="1" applyAlignment="1">
      <alignment horizontal="center" vertical="center" wrapText="1"/>
    </xf>
    <xf numFmtId="1" fontId="5" fillId="0" borderId="12" xfId="0" applyNumberFormat="1" applyFont="1" applyBorder="1" applyAlignment="1">
      <alignment vertical="center" wrapText="1"/>
    </xf>
    <xf numFmtId="0" fontId="5" fillId="2" borderId="12" xfId="0" applyFont="1" applyFill="1" applyBorder="1" applyAlignment="1">
      <alignment vertical="center" wrapText="1"/>
    </xf>
    <xf numFmtId="0" fontId="7" fillId="2" borderId="12"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7" fillId="3" borderId="21" xfId="0" applyFont="1" applyFill="1" applyBorder="1" applyAlignment="1">
      <alignment horizontal="center" vertical="center" wrapText="1"/>
    </xf>
    <xf numFmtId="1" fontId="7" fillId="0" borderId="12" xfId="0" applyNumberFormat="1" applyFont="1" applyBorder="1" applyAlignment="1">
      <alignment horizontal="center" vertical="center" wrapText="1"/>
    </xf>
    <xf numFmtId="49" fontId="5" fillId="0" borderId="21" xfId="0" applyNumberFormat="1" applyFont="1" applyBorder="1" applyAlignment="1">
      <alignment horizontal="center" vertical="center" wrapText="1"/>
    </xf>
    <xf numFmtId="0" fontId="5" fillId="2" borderId="21" xfId="0" applyFont="1" applyFill="1" applyBorder="1" applyAlignment="1">
      <alignment horizontal="center" vertical="center" wrapText="1"/>
    </xf>
    <xf numFmtId="49" fontId="7" fillId="0" borderId="21" xfId="0" applyNumberFormat="1" applyFont="1" applyBorder="1" applyAlignment="1">
      <alignment horizontal="center" vertical="center" wrapText="1"/>
    </xf>
    <xf numFmtId="0" fontId="7" fillId="0" borderId="21" xfId="0" applyFont="1" applyBorder="1" applyAlignment="1">
      <alignment vertical="center" wrapText="1"/>
    </xf>
    <xf numFmtId="0" fontId="7" fillId="0" borderId="21" xfId="0" applyFont="1" applyBorder="1" applyAlignment="1">
      <alignment horizontal="center" vertical="center" wrapText="1"/>
    </xf>
    <xf numFmtId="0" fontId="7" fillId="3" borderId="12" xfId="0" applyFont="1" applyFill="1" applyBorder="1" applyAlignment="1">
      <alignment horizontal="center" vertical="center" wrapText="1"/>
    </xf>
    <xf numFmtId="0" fontId="7" fillId="2" borderId="12" xfId="0" applyFont="1" applyFill="1" applyBorder="1" applyAlignment="1">
      <alignment wrapText="1"/>
    </xf>
    <xf numFmtId="0" fontId="0" fillId="0" borderId="0" xfId="0" applyAlignment="1">
      <alignment wrapText="1"/>
    </xf>
    <xf numFmtId="49" fontId="4" fillId="4" borderId="21" xfId="7" applyNumberFormat="1" applyFill="1" applyBorder="1" applyAlignment="1">
      <alignment vertical="center" wrapText="1"/>
    </xf>
    <xf numFmtId="49" fontId="7" fillId="2" borderId="12" xfId="2" applyNumberFormat="1" applyFont="1" applyFill="1" applyBorder="1" applyAlignment="1">
      <alignment vertical="center" wrapText="1"/>
    </xf>
    <xf numFmtId="49" fontId="7" fillId="2" borderId="21" xfId="2" applyNumberFormat="1" applyFont="1" applyFill="1" applyBorder="1" applyAlignment="1">
      <alignment vertical="center" wrapText="1"/>
    </xf>
    <xf numFmtId="49" fontId="4" fillId="4" borderId="12" xfId="7" applyNumberFormat="1" applyFill="1" applyBorder="1" applyAlignment="1">
      <alignment vertical="center" wrapText="1"/>
    </xf>
    <xf numFmtId="49" fontId="7" fillId="0" borderId="12" xfId="0" applyNumberFormat="1" applyFont="1" applyBorder="1" applyAlignment="1">
      <alignment horizontal="center" vertical="center" wrapText="1"/>
    </xf>
    <xf numFmtId="49" fontId="7" fillId="0" borderId="12" xfId="2" applyNumberFormat="1" applyFont="1" applyBorder="1" applyAlignment="1">
      <alignment vertical="center" wrapText="1"/>
    </xf>
    <xf numFmtId="0" fontId="7" fillId="0" borderId="12" xfId="2" applyFont="1" applyBorder="1" applyAlignment="1">
      <alignment vertical="center" wrapText="1"/>
    </xf>
    <xf numFmtId="0" fontId="7" fillId="0" borderId="21" xfId="0" applyFont="1" applyBorder="1" applyAlignment="1">
      <alignment horizontal="center" wrapText="1"/>
    </xf>
    <xf numFmtId="49" fontId="7" fillId="2" borderId="21" xfId="0" applyNumberFormat="1" applyFont="1" applyFill="1" applyBorder="1" applyAlignment="1">
      <alignment horizontal="center" vertical="center" wrapText="1"/>
    </xf>
    <xf numFmtId="49" fontId="7" fillId="0" borderId="21" xfId="2" applyNumberFormat="1" applyFont="1" applyBorder="1" applyAlignment="1">
      <alignment vertical="center" wrapText="1"/>
    </xf>
    <xf numFmtId="49" fontId="7" fillId="0" borderId="21" xfId="2" applyNumberFormat="1" applyFont="1" applyBorder="1" applyAlignment="1">
      <alignment horizontal="center" vertical="center" wrapText="1"/>
    </xf>
    <xf numFmtId="49" fontId="7" fillId="2" borderId="12" xfId="0" applyNumberFormat="1" applyFont="1" applyFill="1" applyBorder="1" applyAlignment="1">
      <alignment horizontal="center" vertical="center" wrapText="1"/>
    </xf>
    <xf numFmtId="49" fontId="7" fillId="0" borderId="12" xfId="2" applyNumberFormat="1" applyFont="1" applyBorder="1" applyAlignment="1">
      <alignment horizontal="center" vertical="center" wrapText="1"/>
    </xf>
    <xf numFmtId="49" fontId="7" fillId="0" borderId="12" xfId="0" applyNumberFormat="1" applyFont="1" applyBorder="1" applyAlignment="1">
      <alignment vertical="center" wrapText="1"/>
    </xf>
    <xf numFmtId="0" fontId="7" fillId="0" borderId="0" xfId="0" applyFont="1" applyAlignment="1">
      <alignment wrapText="1"/>
    </xf>
    <xf numFmtId="0" fontId="7" fillId="0" borderId="12" xfId="0" applyFont="1" applyBorder="1" applyAlignment="1">
      <alignment horizontal="center" vertical="center" wrapText="1"/>
    </xf>
    <xf numFmtId="0" fontId="7" fillId="0" borderId="12" xfId="0" applyFont="1" applyBorder="1" applyAlignment="1">
      <alignment horizontal="left" vertical="center" wrapText="1"/>
    </xf>
    <xf numFmtId="0" fontId="7" fillId="0" borderId="50"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21" xfId="0" applyFont="1" applyBorder="1" applyAlignment="1">
      <alignment wrapText="1"/>
    </xf>
    <xf numFmtId="0" fontId="7" fillId="0" borderId="52" xfId="0" applyFont="1" applyBorder="1" applyAlignment="1">
      <alignment horizontal="center" vertical="center" wrapText="1"/>
    </xf>
    <xf numFmtId="0" fontId="7" fillId="0" borderId="53" xfId="0" applyFont="1" applyBorder="1" applyAlignment="1">
      <alignment horizontal="center" vertical="center" wrapText="1"/>
    </xf>
    <xf numFmtId="0" fontId="7" fillId="0" borderId="54" xfId="0" applyFont="1" applyBorder="1" applyAlignment="1">
      <alignment wrapText="1"/>
    </xf>
    <xf numFmtId="0" fontId="7" fillId="0" borderId="54" xfId="0" applyFont="1" applyBorder="1" applyAlignment="1">
      <alignment horizontal="center" vertical="center" wrapText="1"/>
    </xf>
    <xf numFmtId="0" fontId="4" fillId="2" borderId="54" xfId="0" applyFont="1" applyFill="1" applyBorder="1" applyAlignment="1">
      <alignment horizontal="center" vertical="center" wrapText="1"/>
    </xf>
    <xf numFmtId="0" fontId="7" fillId="2" borderId="21" xfId="0" applyFont="1" applyFill="1" applyBorder="1" applyAlignment="1">
      <alignment horizontal="center" vertical="center"/>
    </xf>
    <xf numFmtId="0" fontId="7" fillId="2" borderId="54" xfId="0" applyFont="1" applyFill="1" applyBorder="1" applyAlignment="1">
      <alignment horizontal="center" vertical="center" wrapText="1"/>
    </xf>
    <xf numFmtId="0" fontId="7" fillId="0" borderId="54" xfId="0" applyFont="1" applyBorder="1" applyAlignment="1">
      <alignment horizontal="center"/>
    </xf>
    <xf numFmtId="0" fontId="7" fillId="4" borderId="54" xfId="0" applyFont="1" applyFill="1" applyBorder="1" applyAlignment="1">
      <alignment vertical="center" wrapText="1"/>
    </xf>
    <xf numFmtId="0" fontId="7" fillId="0" borderId="54" xfId="0" applyFont="1" applyBorder="1"/>
    <xf numFmtId="0" fontId="7" fillId="0" borderId="54" xfId="0" applyFont="1" applyBorder="1" applyAlignment="1">
      <alignment horizontal="left"/>
    </xf>
    <xf numFmtId="0" fontId="7" fillId="4" borderId="54" xfId="0" applyFont="1" applyFill="1" applyBorder="1" applyAlignment="1">
      <alignment horizontal="left"/>
    </xf>
    <xf numFmtId="0" fontId="7" fillId="0" borderId="54" xfId="0" applyFont="1" applyBorder="1" applyAlignment="1">
      <alignment vertical="center" wrapText="1"/>
    </xf>
    <xf numFmtId="0" fontId="7" fillId="2" borderId="54" xfId="0" applyFont="1" applyFill="1" applyBorder="1" applyAlignment="1">
      <alignment horizontal="center"/>
    </xf>
    <xf numFmtId="49" fontId="17" fillId="6" borderId="67" xfId="14" applyNumberFormat="1" applyFont="1" applyFill="1" applyBorder="1" applyAlignment="1">
      <alignment horizontal="center" vertical="center" wrapText="1"/>
    </xf>
    <xf numFmtId="0" fontId="7" fillId="4" borderId="67" xfId="0" applyFont="1" applyFill="1" applyBorder="1" applyAlignment="1">
      <alignment vertical="center" wrapText="1"/>
    </xf>
    <xf numFmtId="0" fontId="7" fillId="2" borderId="67" xfId="0" applyFont="1" applyFill="1" applyBorder="1" applyAlignment="1">
      <alignment vertical="center" wrapText="1"/>
    </xf>
    <xf numFmtId="0" fontId="13" fillId="0" borderId="82" xfId="0" applyFont="1" applyBorder="1"/>
    <xf numFmtId="0" fontId="13" fillId="0" borderId="82" xfId="0" applyFont="1" applyBorder="1" applyAlignment="1">
      <alignment horizontal="right"/>
    </xf>
    <xf numFmtId="0" fontId="2" fillId="0" borderId="85" xfId="0" applyFont="1" applyBorder="1"/>
    <xf numFmtId="0" fontId="2" fillId="0" borderId="88" xfId="0" applyFont="1" applyBorder="1" applyAlignment="1">
      <alignment horizontal="right"/>
    </xf>
    <xf numFmtId="0" fontId="2" fillId="0" borderId="61" xfId="0" applyFont="1" applyBorder="1" applyAlignment="1">
      <alignment horizontal="left" vertical="center"/>
    </xf>
    <xf numFmtId="0" fontId="11" fillId="2" borderId="95" xfId="0" applyFont="1" applyFill="1" applyBorder="1"/>
    <xf numFmtId="0" fontId="11" fillId="0" borderId="29" xfId="3" applyFont="1" applyBorder="1" applyAlignment="1">
      <alignment horizontal="center" vertical="center"/>
    </xf>
    <xf numFmtId="0" fontId="11" fillId="0" borderId="29" xfId="3" applyFont="1" applyBorder="1" applyAlignment="1">
      <alignment horizontal="center" vertical="center" wrapText="1"/>
    </xf>
    <xf numFmtId="0" fontId="11" fillId="0" borderId="29" xfId="4" applyFont="1" applyBorder="1" applyAlignment="1">
      <alignment horizontal="center" vertical="center" wrapText="1"/>
    </xf>
    <xf numFmtId="0" fontId="11" fillId="0" borderId="29" xfId="4" applyFont="1" applyBorder="1" applyAlignment="1">
      <alignment horizontal="center" vertical="center"/>
    </xf>
    <xf numFmtId="0" fontId="2" fillId="2" borderId="29" xfId="5" applyFont="1" applyFill="1" applyBorder="1" applyAlignment="1">
      <alignment horizontal="center" vertical="center" wrapText="1"/>
    </xf>
    <xf numFmtId="0" fontId="2" fillId="3" borderId="29" xfId="5" applyFont="1" applyFill="1" applyBorder="1" applyAlignment="1">
      <alignment horizontal="center" vertical="center" wrapText="1"/>
    </xf>
    <xf numFmtId="0" fontId="2" fillId="2" borderId="29" xfId="5" applyFont="1" applyFill="1" applyBorder="1" applyAlignment="1">
      <alignment vertical="center" wrapText="1"/>
    </xf>
    <xf numFmtId="0" fontId="2" fillId="2" borderId="29" xfId="3" applyFont="1" applyFill="1" applyBorder="1" applyAlignment="1">
      <alignment horizontal="center" vertical="center"/>
    </xf>
    <xf numFmtId="0" fontId="5" fillId="2" borderId="67" xfId="0" applyFont="1" applyFill="1" applyBorder="1" applyAlignment="1">
      <alignment horizontal="center" vertical="center" wrapText="1"/>
    </xf>
    <xf numFmtId="0" fontId="5" fillId="2" borderId="96" xfId="0" applyFont="1" applyFill="1" applyBorder="1" applyAlignment="1">
      <alignment horizontal="center" vertical="center"/>
    </xf>
    <xf numFmtId="0" fontId="5" fillId="2" borderId="96" xfId="16" applyFont="1" applyFill="1" applyBorder="1" applyAlignment="1">
      <alignment horizontal="center" vertical="center"/>
    </xf>
    <xf numFmtId="0" fontId="5" fillId="2" borderId="96" xfId="18" applyFont="1" applyFill="1" applyBorder="1" applyAlignment="1">
      <alignment horizontal="center" vertical="center"/>
    </xf>
    <xf numFmtId="0" fontId="5" fillId="3" borderId="21" xfId="0" applyFont="1" applyFill="1" applyBorder="1" applyAlignment="1">
      <alignment horizontal="center" vertical="center" wrapText="1"/>
    </xf>
    <xf numFmtId="0" fontId="0" fillId="2" borderId="96" xfId="0" applyFill="1" applyBorder="1" applyAlignment="1">
      <alignment horizontal="center" vertical="center"/>
    </xf>
    <xf numFmtId="0" fontId="5" fillId="2" borderId="96" xfId="19" applyFont="1" applyFill="1" applyBorder="1" applyAlignment="1">
      <alignment horizontal="center" vertical="center"/>
    </xf>
    <xf numFmtId="0" fontId="1" fillId="3" borderId="67" xfId="18" applyFill="1" applyBorder="1" applyAlignment="1">
      <alignment horizontal="center" vertical="center"/>
    </xf>
    <xf numFmtId="0" fontId="0" fillId="3" borderId="96" xfId="0" applyFill="1" applyBorder="1" applyAlignment="1">
      <alignment horizontal="center" vertical="center"/>
    </xf>
    <xf numFmtId="49" fontId="4" fillId="2" borderId="21" xfId="2" applyNumberFormat="1" applyFill="1" applyBorder="1" applyAlignment="1">
      <alignment vertical="center" wrapText="1"/>
    </xf>
    <xf numFmtId="1" fontId="5" fillId="0" borderId="96" xfId="0" applyNumberFormat="1" applyFont="1" applyBorder="1" applyAlignment="1">
      <alignment horizontal="center" vertical="center" wrapText="1"/>
    </xf>
    <xf numFmtId="49" fontId="5" fillId="0" borderId="96" xfId="20" applyNumberFormat="1" applyFont="1" applyBorder="1" applyAlignment="1">
      <alignment horizontal="center" vertical="center" wrapText="1"/>
    </xf>
    <xf numFmtId="0" fontId="5" fillId="2" borderId="96" xfId="0" applyFont="1" applyFill="1" applyBorder="1" applyAlignment="1">
      <alignment horizontal="center" vertical="center" wrapText="1"/>
    </xf>
    <xf numFmtId="0" fontId="5" fillId="2" borderId="96" xfId="17" applyFont="1" applyFill="1" applyBorder="1" applyAlignment="1">
      <alignment horizontal="center" vertical="center"/>
    </xf>
    <xf numFmtId="0" fontId="4" fillId="0" borderId="96" xfId="0" applyFont="1" applyBorder="1" applyAlignment="1">
      <alignment wrapText="1"/>
    </xf>
    <xf numFmtId="0" fontId="4" fillId="0" borderId="96" xfId="0" applyFont="1" applyBorder="1" applyAlignment="1">
      <alignment horizontal="center" vertical="center"/>
    </xf>
    <xf numFmtId="0" fontId="4" fillId="0" borderId="96" xfId="0" applyFont="1" applyBorder="1"/>
    <xf numFmtId="0" fontId="4" fillId="0" borderId="67" xfId="0" applyFont="1" applyBorder="1"/>
    <xf numFmtId="0" fontId="0" fillId="3" borderId="67" xfId="0" applyFill="1" applyBorder="1" applyAlignment="1">
      <alignment horizontal="center" vertical="center"/>
    </xf>
    <xf numFmtId="0" fontId="1" fillId="3" borderId="67" xfId="0" applyFont="1" applyFill="1" applyBorder="1" applyAlignment="1">
      <alignment horizontal="center" vertical="center"/>
    </xf>
    <xf numFmtId="0" fontId="4" fillId="4" borderId="67" xfId="7" applyFill="1" applyBorder="1" applyAlignment="1">
      <alignment vertical="center"/>
    </xf>
    <xf numFmtId="0" fontId="4" fillId="4" borderId="67" xfId="7" applyFill="1" applyBorder="1" applyAlignment="1">
      <alignment vertical="center" wrapText="1"/>
    </xf>
    <xf numFmtId="0" fontId="4" fillId="2" borderId="67" xfId="7" applyFill="1" applyBorder="1" applyAlignment="1">
      <alignment horizontal="center" vertical="center"/>
    </xf>
    <xf numFmtId="0" fontId="7" fillId="0" borderId="67" xfId="7" applyFont="1" applyBorder="1" applyAlignment="1">
      <alignment horizontal="center" vertical="center" wrapText="1"/>
    </xf>
    <xf numFmtId="0" fontId="7" fillId="0" borderId="67" xfId="2" applyFont="1" applyBorder="1" applyAlignment="1">
      <alignment horizontal="left" vertical="center"/>
    </xf>
    <xf numFmtId="0" fontId="4" fillId="4" borderId="67" xfId="7" applyFill="1" applyBorder="1" applyAlignment="1">
      <alignment horizontal="left" vertical="center" wrapText="1"/>
    </xf>
    <xf numFmtId="9" fontId="7" fillId="4" borderId="67" xfId="1" applyFont="1" applyFill="1" applyBorder="1" applyAlignment="1">
      <alignment horizontal="center" vertical="center"/>
    </xf>
    <xf numFmtId="0" fontId="7" fillId="4" borderId="67" xfId="7" applyFont="1" applyFill="1" applyBorder="1" applyAlignment="1">
      <alignment horizontal="center" vertical="center"/>
    </xf>
    <xf numFmtId="1" fontId="7" fillId="2" borderId="67" xfId="7" applyNumberFormat="1" applyFont="1" applyFill="1" applyBorder="1" applyAlignment="1">
      <alignment horizontal="center" vertical="center"/>
    </xf>
    <xf numFmtId="164" fontId="7" fillId="3" borderId="67" xfId="7" applyNumberFormat="1" applyFont="1" applyFill="1" applyBorder="1" applyAlignment="1">
      <alignment horizontal="center" vertical="center"/>
    </xf>
    <xf numFmtId="1" fontId="7" fillId="3" borderId="67" xfId="7" applyNumberFormat="1" applyFont="1" applyFill="1" applyBorder="1" applyAlignment="1">
      <alignment horizontal="center" vertical="center"/>
    </xf>
    <xf numFmtId="0" fontId="7" fillId="2" borderId="67" xfId="7" applyFont="1" applyFill="1" applyBorder="1" applyAlignment="1">
      <alignment horizontal="center" vertical="center" wrapText="1"/>
    </xf>
    <xf numFmtId="0" fontId="4" fillId="4" borderId="96" xfId="7" applyFill="1" applyBorder="1" applyAlignment="1">
      <alignment vertical="center" wrapText="1"/>
    </xf>
    <xf numFmtId="0" fontId="7" fillId="4" borderId="96" xfId="7" applyFont="1" applyFill="1" applyBorder="1" applyAlignment="1">
      <alignment vertical="center" wrapText="1"/>
    </xf>
    <xf numFmtId="0" fontId="4" fillId="4" borderId="96" xfId="7" applyFill="1" applyBorder="1" applyAlignment="1">
      <alignment vertical="center"/>
    </xf>
    <xf numFmtId="0" fontId="7" fillId="0" borderId="96" xfId="7" applyFont="1" applyBorder="1" applyAlignment="1">
      <alignment horizontal="center" vertical="center" wrapText="1"/>
    </xf>
    <xf numFmtId="0" fontId="7" fillId="0" borderId="96" xfId="2" applyFont="1" applyBorder="1" applyAlignment="1">
      <alignment horizontal="left" vertical="center"/>
    </xf>
    <xf numFmtId="0" fontId="4" fillId="4" borderId="96" xfId="7" applyFill="1" applyBorder="1" applyAlignment="1">
      <alignment horizontal="left" vertical="center" wrapText="1"/>
    </xf>
    <xf numFmtId="9" fontId="4" fillId="4" borderId="96" xfId="1" applyFont="1" applyFill="1" applyBorder="1" applyAlignment="1">
      <alignment horizontal="center" vertical="center"/>
    </xf>
    <xf numFmtId="0" fontId="4" fillId="4" borderId="96" xfId="7" applyFill="1" applyBorder="1" applyAlignment="1">
      <alignment horizontal="center" vertical="center"/>
    </xf>
    <xf numFmtId="0" fontId="4" fillId="2" borderId="67" xfId="7" applyFill="1" applyBorder="1" applyAlignment="1">
      <alignment horizontal="center" vertical="center" wrapText="1"/>
    </xf>
    <xf numFmtId="0" fontId="4" fillId="5" borderId="96" xfId="7" applyFill="1" applyBorder="1" applyAlignment="1">
      <alignment vertical="center"/>
    </xf>
    <xf numFmtId="9" fontId="4" fillId="5" borderId="96" xfId="1" applyFont="1" applyFill="1" applyBorder="1" applyAlignment="1">
      <alignment horizontal="center" vertical="center"/>
    </xf>
    <xf numFmtId="0" fontId="4" fillId="5" borderId="96" xfId="7" applyFill="1" applyBorder="1" applyAlignment="1">
      <alignment horizontal="left" vertical="center"/>
    </xf>
    <xf numFmtId="0" fontId="4" fillId="5" borderId="96" xfId="7" applyFill="1" applyBorder="1" applyAlignment="1">
      <alignment horizontal="center" vertical="center"/>
    </xf>
    <xf numFmtId="1" fontId="4" fillId="2" borderId="67" xfId="7" applyNumberFormat="1" applyFill="1" applyBorder="1" applyAlignment="1">
      <alignment horizontal="center" vertical="center"/>
    </xf>
    <xf numFmtId="9" fontId="4" fillId="3" borderId="67" xfId="1" applyFont="1" applyFill="1" applyBorder="1" applyAlignment="1">
      <alignment horizontal="center" vertical="center"/>
    </xf>
    <xf numFmtId="1" fontId="4" fillId="3" borderId="67" xfId="7" applyNumberFormat="1" applyFill="1" applyBorder="1" applyAlignment="1">
      <alignment horizontal="center" vertical="center"/>
    </xf>
    <xf numFmtId="1" fontId="7" fillId="2" borderId="67" xfId="0" applyNumberFormat="1" applyFont="1" applyFill="1" applyBorder="1" applyAlignment="1">
      <alignment horizontal="center" vertical="center" wrapText="1"/>
    </xf>
    <xf numFmtId="49" fontId="4" fillId="0" borderId="96" xfId="7" applyNumberFormat="1" applyBorder="1" applyAlignment="1">
      <alignment vertical="center" wrapText="1"/>
    </xf>
    <xf numFmtId="0" fontId="4" fillId="0" borderId="96" xfId="0" applyFont="1" applyBorder="1" applyAlignment="1">
      <alignment vertical="center"/>
    </xf>
    <xf numFmtId="49" fontId="4" fillId="0" borderId="96" xfId="8" applyNumberFormat="1" applyBorder="1" applyAlignment="1">
      <alignment vertical="center"/>
    </xf>
    <xf numFmtId="49" fontId="4" fillId="0" borderId="96" xfId="8" applyNumberFormat="1" applyBorder="1" applyAlignment="1">
      <alignment horizontal="left" vertical="center"/>
    </xf>
    <xf numFmtId="49" fontId="4" fillId="7" borderId="96" xfId="7" applyNumberFormat="1" applyFill="1" applyBorder="1" applyAlignment="1">
      <alignment horizontal="left" vertical="center" wrapText="1"/>
    </xf>
    <xf numFmtId="49" fontId="4" fillId="7" borderId="96" xfId="7" applyNumberFormat="1" applyFill="1" applyBorder="1" applyAlignment="1">
      <alignment horizontal="center" vertical="center" wrapText="1"/>
    </xf>
    <xf numFmtId="49" fontId="4" fillId="8" borderId="96" xfId="7" applyNumberFormat="1" applyFill="1" applyBorder="1" applyAlignment="1">
      <alignment horizontal="center" vertical="center" wrapText="1"/>
    </xf>
    <xf numFmtId="9" fontId="4" fillId="0" borderId="96" xfId="7" applyNumberFormat="1" applyBorder="1" applyAlignment="1">
      <alignment horizontal="center" vertical="center" wrapText="1"/>
    </xf>
    <xf numFmtId="0" fontId="4" fillId="0" borderId="96" xfId="0" applyFont="1" applyBorder="1" applyAlignment="1">
      <alignment vertical="top" wrapText="1"/>
    </xf>
    <xf numFmtId="9" fontId="4" fillId="10" borderId="67" xfId="7" applyNumberFormat="1" applyFill="1" applyBorder="1" applyAlignment="1">
      <alignment horizontal="center" vertical="center"/>
    </xf>
    <xf numFmtId="9" fontId="4" fillId="9" borderId="67" xfId="1" applyFont="1" applyFill="1" applyBorder="1" applyAlignment="1">
      <alignment horizontal="center" vertical="center" wrapText="1"/>
    </xf>
    <xf numFmtId="2" fontId="4" fillId="10" borderId="67" xfId="7" applyNumberFormat="1" applyFill="1" applyBorder="1" applyAlignment="1">
      <alignment horizontal="center" vertical="center"/>
    </xf>
    <xf numFmtId="0" fontId="9" fillId="9" borderId="67" xfId="7" applyFont="1" applyFill="1" applyBorder="1" applyAlignment="1">
      <alignment horizontal="left" vertical="center" wrapText="1"/>
    </xf>
    <xf numFmtId="0" fontId="4" fillId="0" borderId="96" xfId="26" applyFont="1" applyBorder="1" applyAlignment="1">
      <alignment horizontal="center" vertical="center"/>
    </xf>
    <xf numFmtId="0" fontId="4" fillId="0" borderId="96" xfId="26" applyFont="1" applyBorder="1" applyAlignment="1">
      <alignment vertical="center"/>
    </xf>
    <xf numFmtId="49" fontId="4" fillId="0" borderId="96" xfId="7" applyNumberFormat="1" applyBorder="1" applyAlignment="1">
      <alignment horizontal="left" vertical="center" wrapText="1"/>
    </xf>
    <xf numFmtId="49" fontId="4" fillId="0" borderId="96" xfId="7" applyNumberFormat="1" applyBorder="1" applyAlignment="1">
      <alignment horizontal="center" vertical="center" wrapText="1"/>
    </xf>
    <xf numFmtId="0" fontId="4" fillId="0" borderId="96" xfId="26" applyFont="1" applyBorder="1"/>
    <xf numFmtId="0" fontId="4" fillId="9" borderId="67" xfId="7" applyFill="1" applyBorder="1" applyAlignment="1">
      <alignment horizontal="left" vertical="center" wrapText="1"/>
    </xf>
    <xf numFmtId="0" fontId="4" fillId="0" borderId="56" xfId="0" applyFont="1" applyBorder="1" applyAlignment="1">
      <alignment vertical="center"/>
    </xf>
    <xf numFmtId="49" fontId="4" fillId="0" borderId="56" xfId="7" applyNumberFormat="1" applyBorder="1" applyAlignment="1">
      <alignment vertical="center" wrapText="1"/>
    </xf>
    <xf numFmtId="49" fontId="4" fillId="0" borderId="56" xfId="8" applyNumberFormat="1" applyBorder="1" applyAlignment="1">
      <alignment horizontal="left" vertical="center"/>
    </xf>
    <xf numFmtId="49" fontId="4" fillId="0" borderId="56" xfId="7" applyNumberFormat="1" applyBorder="1" applyAlignment="1">
      <alignment horizontal="left" vertical="center" wrapText="1"/>
    </xf>
    <xf numFmtId="49" fontId="4" fillId="0" borderId="56" xfId="7" applyNumberFormat="1" applyBorder="1" applyAlignment="1">
      <alignment horizontal="center" vertical="center" wrapText="1"/>
    </xf>
    <xf numFmtId="49" fontId="4" fillId="8" borderId="56" xfId="7" applyNumberFormat="1" applyFill="1" applyBorder="1" applyAlignment="1">
      <alignment horizontal="center" vertical="center" wrapText="1"/>
    </xf>
    <xf numFmtId="49" fontId="4" fillId="7" borderId="56" xfId="7" applyNumberFormat="1" applyFill="1" applyBorder="1" applyAlignment="1">
      <alignment horizontal="center" vertical="center" wrapText="1"/>
    </xf>
    <xf numFmtId="9" fontId="4" fillId="0" borderId="56" xfId="7" applyNumberFormat="1" applyBorder="1" applyAlignment="1">
      <alignment horizontal="center" vertical="center" wrapText="1"/>
    </xf>
    <xf numFmtId="0" fontId="4" fillId="0" borderId="56" xfId="0" applyFont="1" applyBorder="1"/>
    <xf numFmtId="9" fontId="4" fillId="10" borderId="59" xfId="7" applyNumberFormat="1" applyFill="1" applyBorder="1" applyAlignment="1">
      <alignment horizontal="center" vertical="center"/>
    </xf>
    <xf numFmtId="9" fontId="4" fillId="9" borderId="59" xfId="1" applyFont="1" applyFill="1" applyBorder="1" applyAlignment="1">
      <alignment horizontal="center" vertical="center" wrapText="1"/>
    </xf>
    <xf numFmtId="2" fontId="4" fillId="10" borderId="59" xfId="7" applyNumberFormat="1" applyFill="1" applyBorder="1" applyAlignment="1">
      <alignment horizontal="center" vertical="center"/>
    </xf>
    <xf numFmtId="49" fontId="4" fillId="0" borderId="97" xfId="7" applyNumberFormat="1" applyBorder="1" applyAlignment="1">
      <alignment vertical="center" wrapText="1"/>
    </xf>
    <xf numFmtId="0" fontId="4" fillId="0" borderId="96" xfId="0" applyFont="1" applyBorder="1" applyAlignment="1">
      <alignment horizontal="left" vertical="top" wrapText="1"/>
    </xf>
    <xf numFmtId="9" fontId="4" fillId="10" borderId="96" xfId="7" applyNumberFormat="1" applyFill="1" applyBorder="1" applyAlignment="1">
      <alignment horizontal="center" vertical="center"/>
    </xf>
    <xf numFmtId="9" fontId="4" fillId="9" borderId="96" xfId="1" applyFont="1" applyFill="1" applyBorder="1" applyAlignment="1">
      <alignment horizontal="center" vertical="center" wrapText="1"/>
    </xf>
    <xf numFmtId="2" fontId="4" fillId="10" borderId="96" xfId="7" applyNumberFormat="1" applyFill="1" applyBorder="1" applyAlignment="1">
      <alignment horizontal="center" vertical="center"/>
    </xf>
    <xf numFmtId="0" fontId="9" fillId="9" borderId="96" xfId="7" applyFont="1" applyFill="1" applyBorder="1" applyAlignment="1">
      <alignment horizontal="left" vertical="top" wrapText="1"/>
    </xf>
    <xf numFmtId="0" fontId="4" fillId="0" borderId="67" xfId="0" applyFont="1" applyBorder="1" applyAlignment="1">
      <alignment vertical="center"/>
    </xf>
    <xf numFmtId="49" fontId="4" fillId="0" borderId="67" xfId="8" applyNumberFormat="1" applyBorder="1" applyAlignment="1">
      <alignment horizontal="left" vertical="center"/>
    </xf>
    <xf numFmtId="49" fontId="4" fillId="0" borderId="67" xfId="7" applyNumberFormat="1" applyBorder="1" applyAlignment="1">
      <alignment horizontal="left" vertical="center" wrapText="1"/>
    </xf>
    <xf numFmtId="49" fontId="4" fillId="0" borderId="67" xfId="7" applyNumberFormat="1" applyBorder="1" applyAlignment="1">
      <alignment horizontal="center" vertical="center" wrapText="1"/>
    </xf>
    <xf numFmtId="49" fontId="4" fillId="8" borderId="67" xfId="7" applyNumberFormat="1" applyFill="1" applyBorder="1" applyAlignment="1">
      <alignment horizontal="center" vertical="center" wrapText="1"/>
    </xf>
    <xf numFmtId="9" fontId="4" fillId="0" borderId="67" xfId="7" applyNumberFormat="1" applyBorder="1" applyAlignment="1">
      <alignment horizontal="center" vertical="center" wrapText="1"/>
    </xf>
    <xf numFmtId="49" fontId="4" fillId="0" borderId="96" xfId="8" applyNumberFormat="1" applyBorder="1" applyAlignment="1">
      <alignment horizontal="left" vertical="center" wrapText="1"/>
    </xf>
    <xf numFmtId="0" fontId="4" fillId="9" borderId="67" xfId="0" applyFont="1" applyFill="1" applyBorder="1" applyAlignment="1">
      <alignment horizontal="center" vertical="center"/>
    </xf>
    <xf numFmtId="9" fontId="4" fillId="9" borderId="67" xfId="7" quotePrefix="1" applyNumberFormat="1" applyFill="1" applyBorder="1" applyAlignment="1">
      <alignment horizontal="center" vertical="center"/>
    </xf>
    <xf numFmtId="9" fontId="4" fillId="10" borderId="67" xfId="7" quotePrefix="1" applyNumberFormat="1" applyFill="1" applyBorder="1" applyAlignment="1">
      <alignment horizontal="center" vertical="center"/>
    </xf>
    <xf numFmtId="0" fontId="7" fillId="2" borderId="96" xfId="0" applyFont="1" applyFill="1" applyBorder="1" applyAlignment="1">
      <alignment vertical="center"/>
    </xf>
    <xf numFmtId="1" fontId="4" fillId="2" borderId="67" xfId="9" applyNumberFormat="1" applyFont="1" applyFill="1" applyBorder="1"/>
    <xf numFmtId="1" fontId="4" fillId="3" borderId="67" xfId="9" applyNumberFormat="1" applyFont="1" applyFill="1" applyBorder="1"/>
    <xf numFmtId="0" fontId="7" fillId="2" borderId="96" xfId="0" applyFont="1" applyFill="1" applyBorder="1" applyAlignment="1">
      <alignment vertical="center" wrapText="1"/>
    </xf>
    <xf numFmtId="0" fontId="2" fillId="0" borderId="98" xfId="0" applyFont="1" applyBorder="1"/>
    <xf numFmtId="0" fontId="2" fillId="0" borderId="100" xfId="0" applyFont="1" applyBorder="1" applyAlignment="1">
      <alignment horizontal="center" vertical="center" wrapText="1"/>
    </xf>
    <xf numFmtId="0" fontId="2" fillId="0" borderId="101" xfId="0" applyFont="1" applyBorder="1" applyAlignment="1">
      <alignment horizontal="center" vertical="center" wrapText="1"/>
    </xf>
    <xf numFmtId="0" fontId="2" fillId="0" borderId="104" xfId="0" applyFont="1" applyBorder="1" applyAlignment="1">
      <alignment horizontal="center" vertical="center" wrapText="1"/>
    </xf>
    <xf numFmtId="0" fontId="2" fillId="0" borderId="64" xfId="0" applyFont="1" applyBorder="1" applyAlignment="1">
      <alignment horizontal="center" vertical="top" wrapText="1"/>
    </xf>
    <xf numFmtId="0" fontId="4" fillId="0" borderId="63" xfId="0" applyFont="1" applyBorder="1" applyAlignment="1">
      <alignment horizontal="center"/>
    </xf>
    <xf numFmtId="49" fontId="4" fillId="0" borderId="54" xfId="0" applyNumberFormat="1" applyFont="1" applyBorder="1" applyAlignment="1">
      <alignment horizontal="center" vertical="center"/>
    </xf>
    <xf numFmtId="49" fontId="4" fillId="0" borderId="64" xfId="0" applyNumberFormat="1" applyFont="1" applyBorder="1" applyAlignment="1">
      <alignment horizontal="center" vertical="center"/>
    </xf>
    <xf numFmtId="49" fontId="4" fillId="0" borderId="65" xfId="0" applyNumberFormat="1" applyFont="1" applyBorder="1" applyAlignment="1">
      <alignment horizontal="center" vertical="center"/>
    </xf>
    <xf numFmtId="0" fontId="4" fillId="0" borderId="63" xfId="0" applyFont="1" applyBorder="1"/>
    <xf numFmtId="49" fontId="4" fillId="0" borderId="69" xfId="0" applyNumberFormat="1" applyFont="1" applyBorder="1" applyAlignment="1">
      <alignment horizontal="center" vertical="center"/>
    </xf>
    <xf numFmtId="49" fontId="4" fillId="0" borderId="63" xfId="0" applyNumberFormat="1" applyFont="1" applyBorder="1" applyAlignment="1">
      <alignment horizontal="center" vertical="center"/>
    </xf>
    <xf numFmtId="49" fontId="4" fillId="0" borderId="67" xfId="0" applyNumberFormat="1" applyFont="1" applyBorder="1" applyAlignment="1">
      <alignment horizontal="center" vertical="center"/>
    </xf>
    <xf numFmtId="49" fontId="4" fillId="0" borderId="66" xfId="0" applyNumberFormat="1" applyFont="1" applyBorder="1" applyAlignment="1">
      <alignment horizontal="center" vertical="center"/>
    </xf>
    <xf numFmtId="49" fontId="4" fillId="0" borderId="73" xfId="0" applyNumberFormat="1" applyFont="1" applyBorder="1" applyAlignment="1">
      <alignment horizontal="center" vertical="center"/>
    </xf>
    <xf numFmtId="0" fontId="4" fillId="0" borderId="65" xfId="0" applyFont="1" applyBorder="1" applyAlignment="1">
      <alignment horizontal="center" vertical="center"/>
    </xf>
    <xf numFmtId="0" fontId="4" fillId="0" borderId="54" xfId="0" applyFont="1" applyBorder="1" applyAlignment="1">
      <alignment horizontal="center" vertical="center"/>
    </xf>
    <xf numFmtId="0" fontId="4" fillId="0" borderId="63" xfId="0" applyFont="1" applyBorder="1" applyAlignment="1">
      <alignment wrapText="1"/>
    </xf>
    <xf numFmtId="0" fontId="2" fillId="0" borderId="1" xfId="0" applyFont="1" applyBorder="1" applyAlignment="1">
      <alignment vertical="center"/>
    </xf>
    <xf numFmtId="49" fontId="2" fillId="0" borderId="0" xfId="0" applyNumberFormat="1" applyFont="1" applyAlignment="1">
      <alignment vertical="center"/>
    </xf>
    <xf numFmtId="0" fontId="11" fillId="0" borderId="0" xfId="3" applyFont="1"/>
    <xf numFmtId="0" fontId="2" fillId="0" borderId="0" xfId="6" applyFont="1" applyAlignment="1">
      <alignment vertical="center"/>
    </xf>
    <xf numFmtId="0" fontId="2" fillId="0" borderId="0" xfId="7" applyFont="1" applyAlignment="1">
      <alignment vertical="center"/>
    </xf>
    <xf numFmtId="49" fontId="2" fillId="0" borderId="0" xfId="0" applyNumberFormat="1" applyFont="1" applyAlignment="1">
      <alignment vertical="top"/>
    </xf>
    <xf numFmtId="0" fontId="19" fillId="4" borderId="21" xfId="0" applyFont="1" applyFill="1" applyBorder="1" applyAlignment="1">
      <alignment horizontal="center"/>
    </xf>
    <xf numFmtId="0" fontId="19" fillId="0" borderId="54" xfId="0" applyFont="1" applyBorder="1" applyAlignment="1">
      <alignment horizontal="center"/>
    </xf>
    <xf numFmtId="49" fontId="7" fillId="0" borderId="96" xfId="7" applyNumberFormat="1" applyFont="1" applyBorder="1" applyAlignment="1">
      <alignment vertical="center" wrapText="1"/>
    </xf>
    <xf numFmtId="3" fontId="4" fillId="9" borderId="67" xfId="0" applyNumberFormat="1" applyFont="1" applyFill="1" applyBorder="1" applyAlignment="1">
      <alignment horizontal="center" vertical="center"/>
    </xf>
    <xf numFmtId="0" fontId="7" fillId="9" borderId="67" xfId="7" applyFont="1" applyFill="1" applyBorder="1" applyAlignment="1">
      <alignment horizontal="left" vertical="center" wrapText="1"/>
    </xf>
    <xf numFmtId="1" fontId="4" fillId="9" borderId="67" xfId="7" quotePrefix="1" applyNumberFormat="1" applyFill="1" applyBorder="1" applyAlignment="1">
      <alignment horizontal="center" vertical="center"/>
    </xf>
    <xf numFmtId="0" fontId="4" fillId="9" borderId="67" xfId="7" quotePrefix="1" applyFill="1" applyBorder="1" applyAlignment="1">
      <alignment horizontal="center" vertical="center"/>
    </xf>
    <xf numFmtId="49" fontId="7" fillId="0" borderId="56" xfId="7" applyNumberFormat="1" applyFont="1" applyBorder="1" applyAlignment="1">
      <alignment vertical="center" wrapText="1"/>
    </xf>
    <xf numFmtId="1" fontId="4" fillId="9" borderId="59" xfId="7" quotePrefix="1" applyNumberFormat="1" applyFill="1" applyBorder="1" applyAlignment="1">
      <alignment horizontal="center" vertical="center"/>
    </xf>
    <xf numFmtId="0" fontId="7" fillId="9" borderId="59" xfId="7" applyFont="1" applyFill="1" applyBorder="1" applyAlignment="1">
      <alignment horizontal="left" vertical="center" wrapText="1"/>
    </xf>
    <xf numFmtId="49" fontId="7" fillId="0" borderId="96" xfId="8" applyNumberFormat="1" applyFont="1" applyBorder="1" applyAlignment="1">
      <alignment horizontal="left" vertical="center"/>
    </xf>
    <xf numFmtId="1" fontId="4" fillId="9" borderId="96" xfId="7" quotePrefix="1" applyNumberFormat="1" applyFill="1" applyBorder="1" applyAlignment="1">
      <alignment horizontal="center" vertical="center"/>
    </xf>
    <xf numFmtId="0" fontId="7" fillId="9" borderId="96" xfId="7" applyFont="1" applyFill="1" applyBorder="1" applyAlignment="1">
      <alignment horizontal="left" vertical="center" wrapText="1"/>
    </xf>
    <xf numFmtId="0" fontId="7" fillId="0" borderId="96" xfId="0" applyFont="1" applyBorder="1"/>
    <xf numFmtId="3" fontId="4" fillId="9" borderId="96" xfId="0" applyNumberFormat="1" applyFont="1" applyFill="1" applyBorder="1" applyAlignment="1">
      <alignment horizontal="center" vertical="center"/>
    </xf>
    <xf numFmtId="0" fontId="4" fillId="9" borderId="96" xfId="0" applyFont="1" applyFill="1" applyBorder="1" applyAlignment="1">
      <alignment horizontal="center" vertical="center"/>
    </xf>
    <xf numFmtId="0" fontId="7" fillId="0" borderId="67" xfId="0" applyFont="1" applyBorder="1"/>
    <xf numFmtId="49" fontId="7" fillId="0" borderId="96" xfId="7" applyNumberFormat="1" applyFont="1" applyBorder="1" applyAlignment="1">
      <alignment horizontal="left" vertical="center" wrapText="1"/>
    </xf>
    <xf numFmtId="49" fontId="7" fillId="0" borderId="96" xfId="8" applyNumberFormat="1" applyFont="1" applyBorder="1" applyAlignment="1">
      <alignment horizontal="left" vertical="center" wrapText="1"/>
    </xf>
    <xf numFmtId="0" fontId="7" fillId="0" borderId="67" xfId="27" applyFont="1" applyBorder="1" applyAlignment="1">
      <alignment horizontal="left" vertical="center" wrapText="1"/>
    </xf>
    <xf numFmtId="0" fontId="7" fillId="0" borderId="67" xfId="0" applyFont="1" applyBorder="1" applyAlignment="1">
      <alignment horizontal="left" vertical="center" wrapText="1"/>
    </xf>
    <xf numFmtId="0" fontId="7" fillId="0" borderId="67" xfId="27" applyFont="1" applyBorder="1" applyAlignment="1">
      <alignment horizontal="center" vertical="center" wrapText="1"/>
    </xf>
    <xf numFmtId="0" fontId="7" fillId="0" borderId="12" xfId="27" applyFont="1" applyBorder="1" applyAlignment="1">
      <alignment horizontal="left" vertical="center" wrapText="1"/>
    </xf>
    <xf numFmtId="0" fontId="7" fillId="0" borderId="12" xfId="27" applyFont="1" applyBorder="1" applyAlignment="1">
      <alignment horizontal="center" vertical="center" wrapText="1"/>
    </xf>
    <xf numFmtId="0" fontId="7" fillId="0" borderId="36" xfId="0" applyFont="1" applyBorder="1" applyAlignment="1">
      <alignment horizontal="center" vertical="top"/>
    </xf>
    <xf numFmtId="0" fontId="7" fillId="0" borderId="36" xfId="0" applyFont="1" applyBorder="1" applyAlignment="1">
      <alignment horizontal="center"/>
    </xf>
    <xf numFmtId="0" fontId="7" fillId="0" borderId="12" xfId="0" applyFont="1" applyBorder="1" applyAlignment="1">
      <alignment vertical="center" wrapText="1"/>
    </xf>
    <xf numFmtId="0" fontId="7" fillId="0" borderId="36" xfId="0" applyFont="1" applyBorder="1" applyAlignment="1">
      <alignment horizontal="center" vertical="center" wrapText="1"/>
    </xf>
    <xf numFmtId="0" fontId="7" fillId="0" borderId="105" xfId="0" applyFont="1" applyBorder="1" applyAlignment="1">
      <alignment horizontal="center" vertical="center"/>
    </xf>
    <xf numFmtId="0" fontId="7" fillId="0" borderId="59" xfId="0" applyFont="1" applyBorder="1" applyAlignment="1">
      <alignment horizontal="center" vertical="center" wrapText="1"/>
    </xf>
    <xf numFmtId="0" fontId="7" fillId="0" borderId="94" xfId="0" applyFont="1" applyBorder="1"/>
    <xf numFmtId="0" fontId="4" fillId="0" borderId="68" xfId="0" applyFont="1" applyBorder="1" applyAlignment="1">
      <alignment horizontal="center"/>
    </xf>
    <xf numFmtId="0" fontId="4" fillId="0" borderId="68" xfId="0" applyFont="1" applyBorder="1" applyAlignment="1">
      <alignment wrapText="1"/>
    </xf>
    <xf numFmtId="0" fontId="4" fillId="0" borderId="70" xfId="0" applyFont="1" applyBorder="1" applyAlignment="1">
      <alignment horizontal="center" vertical="center"/>
    </xf>
    <xf numFmtId="0" fontId="4" fillId="0" borderId="63" xfId="0" applyFont="1" applyBorder="1" applyAlignment="1">
      <alignment vertical="center" wrapText="1"/>
    </xf>
    <xf numFmtId="0" fontId="7" fillId="0" borderId="0" xfId="0" applyFont="1" applyAlignment="1">
      <alignment vertical="center"/>
    </xf>
    <xf numFmtId="0" fontId="4" fillId="0" borderId="68" xfId="0" applyFont="1" applyBorder="1"/>
    <xf numFmtId="49" fontId="4" fillId="0" borderId="76" xfId="0" applyNumberFormat="1" applyFont="1" applyBorder="1" applyAlignment="1">
      <alignment horizontal="center" vertical="center"/>
    </xf>
    <xf numFmtId="0" fontId="4" fillId="0" borderId="68" xfId="12" applyFont="1" applyFill="1" applyBorder="1" applyAlignment="1">
      <alignment wrapText="1"/>
    </xf>
    <xf numFmtId="0" fontId="4" fillId="0" borderId="63" xfId="0" applyFont="1" applyBorder="1" applyAlignment="1">
      <alignment horizontal="center" vertical="center"/>
    </xf>
    <xf numFmtId="0" fontId="4" fillId="0" borderId="63" xfId="0" applyFont="1" applyBorder="1" applyAlignment="1">
      <alignment vertical="center"/>
    </xf>
    <xf numFmtId="0" fontId="4" fillId="0" borderId="68" xfId="0" applyFont="1" applyBorder="1" applyAlignment="1">
      <alignment vertical="center" wrapText="1"/>
    </xf>
    <xf numFmtId="0" fontId="4" fillId="0" borderId="68" xfId="0" applyFont="1" applyBorder="1" applyAlignment="1">
      <alignment vertical="center"/>
    </xf>
    <xf numFmtId="1" fontId="7" fillId="3" borderId="54" xfId="0" applyNumberFormat="1" applyFont="1" applyFill="1" applyBorder="1" applyAlignment="1">
      <alignment horizontal="center" vertical="center" wrapText="1"/>
    </xf>
    <xf numFmtId="0" fontId="7" fillId="2" borderId="12" xfId="0" applyFont="1" applyFill="1" applyBorder="1" applyAlignment="1">
      <alignment horizontal="center" vertical="center"/>
    </xf>
    <xf numFmtId="0" fontId="14" fillId="0" borderId="67" xfId="12" applyFont="1" applyBorder="1" applyAlignment="1">
      <alignment horizontal="center" vertical="center"/>
    </xf>
    <xf numFmtId="0" fontId="14" fillId="0" borderId="96" xfId="12" applyFont="1" applyBorder="1" applyAlignment="1">
      <alignment horizontal="center" vertical="center"/>
    </xf>
    <xf numFmtId="0" fontId="4" fillId="0" borderId="67" xfId="12" applyFont="1" applyBorder="1" applyAlignment="1">
      <alignment horizontal="center" vertical="center"/>
    </xf>
    <xf numFmtId="0" fontId="7" fillId="0" borderId="96" xfId="12" applyFont="1" applyBorder="1" applyAlignment="1">
      <alignment horizontal="left" wrapText="1"/>
    </xf>
    <xf numFmtId="49" fontId="4" fillId="0" borderId="12" xfId="0" applyNumberFormat="1" applyFont="1" applyBorder="1" applyAlignment="1">
      <alignment horizontal="center" vertical="center"/>
    </xf>
    <xf numFmtId="1" fontId="7" fillId="2" borderId="96" xfId="0" applyNumberFormat="1" applyFont="1" applyFill="1" applyBorder="1" applyAlignment="1">
      <alignment vertical="center"/>
    </xf>
    <xf numFmtId="0" fontId="7" fillId="0" borderId="54" xfId="3" applyFont="1" applyBorder="1" applyAlignment="1">
      <alignment horizontal="left" vertical="center" wrapText="1"/>
    </xf>
    <xf numFmtId="0" fontId="7" fillId="0" borderId="54" xfId="3" applyFont="1" applyBorder="1" applyAlignment="1">
      <alignment horizontal="center" vertical="center" wrapText="1"/>
    </xf>
    <xf numFmtId="0" fontId="7" fillId="0" borderId="54" xfId="3" applyFont="1" applyBorder="1" applyAlignment="1">
      <alignment vertical="center" wrapText="1"/>
    </xf>
    <xf numFmtId="0" fontId="20" fillId="0" borderId="54" xfId="3" applyFont="1" applyBorder="1" applyAlignment="1">
      <alignment vertical="center" wrapText="1"/>
    </xf>
    <xf numFmtId="0" fontId="7" fillId="0" borderId="54" xfId="4" applyFont="1" applyBorder="1" applyAlignment="1">
      <alignment horizontal="center" vertical="center" wrapText="1"/>
    </xf>
    <xf numFmtId="1" fontId="7" fillId="0" borderId="54" xfId="4" applyNumberFormat="1" applyFont="1" applyBorder="1" applyAlignment="1">
      <alignment horizontal="center" vertical="center" wrapText="1"/>
    </xf>
    <xf numFmtId="0" fontId="7" fillId="0" borderId="54" xfId="4" applyFont="1" applyBorder="1" applyAlignment="1">
      <alignment vertical="center" wrapText="1"/>
    </xf>
    <xf numFmtId="1" fontId="4" fillId="2" borderId="54" xfId="5" applyNumberFormat="1" applyFont="1" applyFill="1" applyBorder="1" applyAlignment="1">
      <alignment vertical="center"/>
    </xf>
    <xf numFmtId="1" fontId="4" fillId="3" borderId="67" xfId="1" applyNumberFormat="1" applyFont="1" applyFill="1" applyBorder="1" applyAlignment="1">
      <alignment horizontal="center" vertical="center"/>
    </xf>
    <xf numFmtId="0" fontId="4" fillId="2" borderId="67" xfId="0" applyFont="1" applyFill="1" applyBorder="1" applyAlignment="1">
      <alignment horizontal="center" vertical="center" wrapText="1"/>
    </xf>
    <xf numFmtId="0" fontId="4" fillId="2" borderId="67" xfId="0" applyFont="1" applyFill="1" applyBorder="1" applyAlignment="1">
      <alignment horizontal="center" vertical="center"/>
    </xf>
    <xf numFmtId="1" fontId="4" fillId="3" borderId="54" xfId="1" applyNumberFormat="1" applyFont="1" applyFill="1" applyBorder="1" applyAlignment="1">
      <alignment horizontal="center" vertical="center"/>
    </xf>
    <xf numFmtId="0" fontId="4" fillId="2" borderId="54" xfId="5" applyFont="1" applyFill="1" applyBorder="1" applyAlignment="1">
      <alignment vertical="center"/>
    </xf>
    <xf numFmtId="0" fontId="7" fillId="2" borderId="54" xfId="3" applyFont="1" applyFill="1" applyBorder="1" applyAlignment="1">
      <alignment vertical="center"/>
    </xf>
    <xf numFmtId="1" fontId="4" fillId="2" borderId="54" xfId="5" applyNumberFormat="1" applyFont="1" applyFill="1" applyBorder="1" applyAlignment="1">
      <alignment horizontal="center" vertical="center"/>
    </xf>
    <xf numFmtId="0" fontId="7" fillId="2" borderId="54" xfId="3" applyFont="1" applyFill="1" applyBorder="1" applyAlignment="1">
      <alignment vertical="center" wrapText="1"/>
    </xf>
    <xf numFmtId="0" fontId="4" fillId="2" borderId="54" xfId="5" applyFont="1" applyFill="1" applyBorder="1" applyAlignment="1">
      <alignment vertical="center" wrapText="1"/>
    </xf>
    <xf numFmtId="0" fontId="7" fillId="0" borderId="0" xfId="3" applyFont="1" applyAlignment="1">
      <alignment wrapText="1"/>
    </xf>
    <xf numFmtId="49" fontId="7" fillId="4" borderId="67" xfId="0" applyNumberFormat="1" applyFont="1" applyFill="1" applyBorder="1" applyAlignment="1">
      <alignment horizontal="center" vertical="center"/>
    </xf>
    <xf numFmtId="49" fontId="7" fillId="4" borderId="87" xfId="0" applyNumberFormat="1" applyFont="1" applyFill="1" applyBorder="1" applyAlignment="1">
      <alignment horizontal="center" vertical="center"/>
    </xf>
    <xf numFmtId="49" fontId="7" fillId="4" borderId="79" xfId="0" applyNumberFormat="1" applyFont="1" applyFill="1" applyBorder="1" applyAlignment="1">
      <alignment horizontal="left" vertical="center" wrapText="1"/>
    </xf>
    <xf numFmtId="49" fontId="4" fillId="4" borderId="67" xfId="0" applyNumberFormat="1" applyFont="1" applyFill="1" applyBorder="1" applyAlignment="1">
      <alignment horizontal="center" vertical="center" wrapText="1"/>
    </xf>
    <xf numFmtId="0" fontId="4" fillId="2" borderId="12" xfId="0" applyFont="1" applyFill="1" applyBorder="1" applyAlignment="1">
      <alignment horizontal="center"/>
    </xf>
    <xf numFmtId="0" fontId="4" fillId="2" borderId="36" xfId="0" applyFont="1" applyFill="1" applyBorder="1" applyAlignment="1">
      <alignment horizontal="center"/>
    </xf>
    <xf numFmtId="0" fontId="7" fillId="2" borderId="12" xfId="0" applyFont="1" applyFill="1" applyBorder="1" applyAlignment="1">
      <alignment vertical="center" wrapText="1"/>
    </xf>
    <xf numFmtId="0" fontId="2" fillId="0" borderId="7" xfId="0" applyFont="1" applyBorder="1" applyAlignment="1">
      <alignment horizontal="center" vertical="center"/>
    </xf>
    <xf numFmtId="0" fontId="2" fillId="0" borderId="40" xfId="0" applyFont="1" applyBorder="1" applyAlignment="1">
      <alignment horizontal="center" vertical="center" wrapText="1"/>
    </xf>
    <xf numFmtId="0" fontId="2" fillId="0" borderId="41"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0" xfId="0" applyFont="1" applyBorder="1" applyAlignment="1">
      <alignment horizontal="center" vertical="center" wrapText="1"/>
    </xf>
    <xf numFmtId="0" fontId="2" fillId="2" borderId="42"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3" borderId="29"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5" fillId="2" borderId="96" xfId="16" quotePrefix="1" applyFont="1" applyFill="1" applyBorder="1" applyAlignment="1">
      <alignment vertical="center" wrapText="1" shrinkToFit="1"/>
    </xf>
    <xf numFmtId="0" fontId="4" fillId="2" borderId="96" xfId="16" quotePrefix="1" applyFont="1" applyFill="1" applyBorder="1" applyAlignment="1">
      <alignment vertical="center" wrapText="1" shrinkToFit="1"/>
    </xf>
    <xf numFmtId="0" fontId="5" fillId="2" borderId="96" xfId="17" quotePrefix="1" applyFont="1" applyFill="1" applyBorder="1" applyAlignment="1">
      <alignment vertical="center" wrapText="1" shrinkToFit="1"/>
    </xf>
    <xf numFmtId="0" fontId="5" fillId="2" borderId="96" xfId="18" applyFont="1" applyFill="1" applyBorder="1" applyAlignment="1">
      <alignment vertical="center" wrapText="1"/>
    </xf>
    <xf numFmtId="0" fontId="5" fillId="2" borderId="96" xfId="0" applyFont="1" applyFill="1" applyBorder="1" applyAlignment="1">
      <alignment vertical="center" wrapText="1"/>
    </xf>
    <xf numFmtId="0" fontId="5" fillId="2" borderId="96" xfId="17" applyFont="1" applyFill="1" applyBorder="1" applyAlignment="1">
      <alignment vertical="center" wrapText="1"/>
    </xf>
    <xf numFmtId="0" fontId="7" fillId="2" borderId="67" xfId="0" applyFont="1" applyFill="1" applyBorder="1" applyAlignment="1">
      <alignment horizontal="center" vertical="center"/>
    </xf>
    <xf numFmtId="0" fontId="7" fillId="2" borderId="96" xfId="0" applyFont="1" applyFill="1" applyBorder="1" applyAlignment="1">
      <alignment horizontal="center" vertical="center"/>
    </xf>
    <xf numFmtId="0" fontId="7" fillId="0" borderId="36" xfId="0" applyFont="1" applyBorder="1" applyAlignment="1">
      <alignment vertical="center" wrapText="1"/>
    </xf>
    <xf numFmtId="1" fontId="7" fillId="2" borderId="67" xfId="0" applyNumberFormat="1" applyFont="1" applyFill="1" applyBorder="1" applyAlignment="1">
      <alignment vertical="center"/>
    </xf>
    <xf numFmtId="0" fontId="14" fillId="0" borderId="96" xfId="12" applyFont="1" applyBorder="1" applyAlignment="1">
      <alignment horizontal="center"/>
    </xf>
    <xf numFmtId="0" fontId="14" fillId="0" borderId="96" xfId="12" applyFont="1" applyBorder="1" applyAlignment="1">
      <alignment horizontal="center" vertical="center" wrapText="1"/>
    </xf>
    <xf numFmtId="49" fontId="14" fillId="0" borderId="96" xfId="12" applyNumberFormat="1" applyFont="1" applyBorder="1" applyAlignment="1">
      <alignment horizontal="center" vertical="center"/>
    </xf>
    <xf numFmtId="0" fontId="14" fillId="0" borderId="96" xfId="12" applyFont="1" applyBorder="1" applyAlignment="1">
      <alignment vertical="center"/>
    </xf>
    <xf numFmtId="49" fontId="14" fillId="0" borderId="96" xfId="12" applyNumberFormat="1" applyFont="1" applyBorder="1" applyAlignment="1">
      <alignment horizontal="left" vertical="center" wrapText="1"/>
    </xf>
    <xf numFmtId="0" fontId="14" fillId="0" borderId="96" xfId="12" applyFont="1" applyBorder="1" applyAlignment="1">
      <alignment horizontal="left" wrapText="1"/>
    </xf>
    <xf numFmtId="0" fontId="14" fillId="0" borderId="96" xfId="12" applyFont="1" applyFill="1" applyBorder="1" applyAlignment="1">
      <alignment vertical="center" wrapText="1"/>
    </xf>
    <xf numFmtId="0" fontId="14" fillId="0" borderId="96" xfId="12" applyFont="1" applyBorder="1" applyAlignment="1">
      <alignment vertical="center" wrapText="1"/>
    </xf>
    <xf numFmtId="0" fontId="7" fillId="0" borderId="96" xfId="12" applyFont="1" applyBorder="1" applyAlignment="1">
      <alignment horizontal="center" vertical="center" wrapText="1"/>
    </xf>
    <xf numFmtId="0" fontId="7" fillId="0" borderId="96" xfId="12" applyFont="1" applyBorder="1" applyAlignment="1">
      <alignment horizontal="right" vertical="center"/>
    </xf>
    <xf numFmtId="1" fontId="7" fillId="2" borderId="12" xfId="0" applyNumberFormat="1" applyFont="1" applyFill="1" applyBorder="1" applyAlignment="1">
      <alignment vertical="center" wrapText="1"/>
    </xf>
    <xf numFmtId="0" fontId="4" fillId="2" borderId="56" xfId="0" applyFont="1" applyFill="1" applyBorder="1" applyAlignment="1">
      <alignment horizontal="center" vertical="center" wrapText="1"/>
    </xf>
    <xf numFmtId="0" fontId="4" fillId="2" borderId="56" xfId="0" applyFont="1" applyFill="1" applyBorder="1" applyAlignment="1">
      <alignment vertical="center" wrapText="1"/>
    </xf>
    <xf numFmtId="0" fontId="2" fillId="0" borderId="54" xfId="0" applyFont="1" applyBorder="1"/>
    <xf numFmtId="0" fontId="11" fillId="0" borderId="54" xfId="0" applyFont="1" applyBorder="1" applyAlignment="1">
      <alignment horizontal="right"/>
    </xf>
    <xf numFmtId="0" fontId="2" fillId="2" borderId="56" xfId="0" applyFont="1" applyFill="1" applyBorder="1"/>
    <xf numFmtId="0" fontId="7" fillId="2" borderId="54" xfId="0" applyFont="1" applyFill="1" applyBorder="1"/>
    <xf numFmtId="0" fontId="21" fillId="2" borderId="14" xfId="0" applyFont="1" applyFill="1" applyBorder="1" applyAlignment="1">
      <alignment horizontal="center" vertical="center" wrapText="1" shrinkToFit="1"/>
    </xf>
    <xf numFmtId="0" fontId="14" fillId="2" borderId="59" xfId="0" applyFont="1" applyFill="1" applyBorder="1" applyAlignment="1">
      <alignment horizontal="center" vertical="center" wrapText="1"/>
    </xf>
    <xf numFmtId="0" fontId="14" fillId="2" borderId="60" xfId="0" applyFont="1" applyFill="1" applyBorder="1" applyAlignment="1">
      <alignment horizontal="center" vertical="center" wrapText="1"/>
    </xf>
    <xf numFmtId="0" fontId="14" fillId="2" borderId="55" xfId="0" applyFont="1" applyFill="1" applyBorder="1" applyAlignment="1">
      <alignment horizontal="center" vertical="center" wrapText="1"/>
    </xf>
    <xf numFmtId="0" fontId="7" fillId="2" borderId="59" xfId="0" applyFont="1" applyFill="1" applyBorder="1" applyAlignment="1">
      <alignment horizontal="center" vertical="center" wrapText="1"/>
    </xf>
    <xf numFmtId="0" fontId="14" fillId="2" borderId="31" xfId="0" applyFont="1" applyFill="1" applyBorder="1" applyAlignment="1">
      <alignment horizontal="center" vertical="center" wrapText="1"/>
    </xf>
    <xf numFmtId="0" fontId="14" fillId="2" borderId="54" xfId="0" applyFont="1" applyFill="1" applyBorder="1" applyAlignment="1">
      <alignment horizontal="center" vertical="center" wrapText="1"/>
    </xf>
    <xf numFmtId="0" fontId="7" fillId="2" borderId="54" xfId="0" applyFont="1" applyFill="1" applyBorder="1" applyAlignment="1">
      <alignment horizontal="left" vertical="center" wrapText="1"/>
    </xf>
    <xf numFmtId="0" fontId="2" fillId="0" borderId="99" xfId="0" applyFont="1" applyBorder="1" applyAlignment="1">
      <alignment horizontal="right"/>
    </xf>
    <xf numFmtId="0" fontId="2" fillId="2" borderId="6" xfId="0" applyFont="1" applyFill="1" applyBorder="1" applyAlignment="1">
      <alignment horizontal="right"/>
    </xf>
    <xf numFmtId="49" fontId="2" fillId="2" borderId="103" xfId="2" applyNumberFormat="1" applyFont="1" applyFill="1" applyBorder="1" applyAlignment="1">
      <alignment horizontal="center" vertical="center" wrapText="1"/>
    </xf>
    <xf numFmtId="0" fontId="2" fillId="2" borderId="101" xfId="0" applyFont="1" applyFill="1" applyBorder="1" applyAlignment="1">
      <alignment horizontal="center" vertical="center" wrapText="1"/>
    </xf>
    <xf numFmtId="0" fontId="2" fillId="2" borderId="25" xfId="0" applyFont="1" applyFill="1" applyBorder="1" applyAlignment="1">
      <alignment horizontal="right"/>
    </xf>
    <xf numFmtId="0" fontId="7" fillId="0" borderId="0" xfId="0" applyFont="1" applyAlignment="1">
      <alignment horizontal="left" wrapText="1"/>
    </xf>
    <xf numFmtId="0" fontId="2" fillId="0" borderId="0" xfId="0" applyFont="1" applyAlignment="1">
      <alignment horizontal="left" vertical="center" wrapText="1"/>
    </xf>
    <xf numFmtId="0" fontId="11" fillId="0" borderId="99" xfId="0" applyFont="1" applyBorder="1" applyAlignment="1">
      <alignment horizontal="right"/>
    </xf>
    <xf numFmtId="0" fontId="2" fillId="0" borderId="106" xfId="0" applyFont="1" applyBorder="1" applyAlignment="1">
      <alignment horizontal="left"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7" xfId="0" applyFont="1" applyBorder="1" applyAlignment="1">
      <alignment horizontal="left" vertical="center" wrapText="1"/>
    </xf>
    <xf numFmtId="0" fontId="2" fillId="2" borderId="27" xfId="0" applyFont="1" applyFill="1" applyBorder="1" applyAlignment="1">
      <alignment horizontal="center" vertical="center" wrapText="1"/>
    </xf>
    <xf numFmtId="0" fontId="2" fillId="3" borderId="27"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7" fillId="0" borderId="54" xfId="0" applyFont="1" applyBorder="1" applyAlignment="1">
      <alignment horizontal="center" vertical="center"/>
    </xf>
    <xf numFmtId="0" fontId="5" fillId="0" borderId="54" xfId="0" applyFont="1" applyBorder="1" applyAlignment="1">
      <alignment horizontal="center" vertical="center"/>
    </xf>
    <xf numFmtId="49" fontId="7" fillId="0" borderId="54" xfId="0" applyNumberFormat="1" applyFont="1" applyBorder="1" applyAlignment="1">
      <alignment horizontal="center" vertical="center" wrapText="1"/>
    </xf>
    <xf numFmtId="49" fontId="5" fillId="0" borderId="54" xfId="0" applyNumberFormat="1" applyFont="1" applyBorder="1" applyAlignment="1">
      <alignment horizontal="center" vertical="center"/>
    </xf>
    <xf numFmtId="49" fontId="7" fillId="0" borderId="54" xfId="0" applyNumberFormat="1" applyFont="1" applyBorder="1" applyAlignment="1">
      <alignment horizontal="center" vertical="center"/>
    </xf>
    <xf numFmtId="0" fontId="7" fillId="0" borderId="54" xfId="0" applyFont="1" applyBorder="1" applyAlignment="1">
      <alignment horizontal="left" vertical="center" wrapText="1"/>
    </xf>
    <xf numFmtId="49" fontId="8" fillId="0" borderId="54" xfId="0" applyNumberFormat="1" applyFont="1" applyBorder="1" applyAlignment="1">
      <alignment horizontal="center" vertical="center"/>
    </xf>
    <xf numFmtId="0" fontId="7" fillId="2" borderId="54" xfId="0" applyFont="1" applyFill="1" applyBorder="1" applyAlignment="1">
      <alignment horizontal="center" vertical="center"/>
    </xf>
    <xf numFmtId="49" fontId="6" fillId="0" borderId="54" xfId="0" applyNumberFormat="1" applyFont="1" applyBorder="1" applyAlignment="1">
      <alignment horizontal="left" vertical="center"/>
    </xf>
    <xf numFmtId="49" fontId="6" fillId="0" borderId="54" xfId="12" applyNumberFormat="1" applyFont="1" applyBorder="1" applyAlignment="1">
      <alignment horizontal="center" vertical="center"/>
    </xf>
    <xf numFmtId="49" fontId="7" fillId="0" borderId="54" xfId="12" applyNumberFormat="1" applyFont="1" applyBorder="1" applyAlignment="1">
      <alignment horizontal="center" vertical="center"/>
    </xf>
    <xf numFmtId="0" fontId="14" fillId="0" borderId="54" xfId="12" applyFont="1" applyBorder="1" applyAlignment="1">
      <alignment horizontal="center" vertical="center"/>
    </xf>
    <xf numFmtId="0" fontId="7" fillId="0" borderId="54" xfId="12" applyFont="1" applyBorder="1" applyAlignment="1">
      <alignment horizontal="center" vertical="center"/>
    </xf>
    <xf numFmtId="0" fontId="7" fillId="0" borderId="54" xfId="12" applyFont="1" applyBorder="1" applyAlignment="1">
      <alignment horizontal="left" vertical="center" wrapText="1"/>
    </xf>
    <xf numFmtId="0" fontId="4" fillId="6" borderId="54" xfId="12" applyFont="1" applyFill="1" applyBorder="1" applyAlignment="1">
      <alignment horizontal="center" vertical="center"/>
    </xf>
    <xf numFmtId="1" fontId="7" fillId="2" borderId="54" xfId="0" applyNumberFormat="1" applyFont="1" applyFill="1" applyBorder="1" applyAlignment="1">
      <alignment vertical="center" wrapText="1"/>
    </xf>
    <xf numFmtId="1" fontId="7" fillId="2" borderId="54" xfId="0" applyNumberFormat="1" applyFont="1" applyFill="1" applyBorder="1" applyAlignment="1">
      <alignment vertical="center"/>
    </xf>
    <xf numFmtId="0" fontId="6" fillId="0" borderId="54" xfId="12" applyFont="1" applyBorder="1" applyAlignment="1">
      <alignment horizontal="center" vertical="center"/>
    </xf>
    <xf numFmtId="0" fontId="7" fillId="0" borderId="54" xfId="12" applyFont="1" applyBorder="1" applyAlignment="1">
      <alignment horizontal="left" vertical="center"/>
    </xf>
    <xf numFmtId="0" fontId="7" fillId="6" borderId="54" xfId="12" applyFont="1" applyFill="1" applyBorder="1" applyAlignment="1">
      <alignment horizontal="center" vertical="center"/>
    </xf>
    <xf numFmtId="0" fontId="7" fillId="0" borderId="54" xfId="12" applyFont="1" applyFill="1" applyBorder="1" applyAlignment="1">
      <alignment horizontal="center" vertical="center"/>
    </xf>
    <xf numFmtId="0" fontId="7" fillId="11" borderId="54" xfId="12" applyFont="1" applyFill="1" applyBorder="1" applyAlignment="1">
      <alignment horizontal="center" vertical="center"/>
    </xf>
    <xf numFmtId="0" fontId="7" fillId="12" borderId="54" xfId="12" applyFont="1" applyFill="1" applyBorder="1" applyAlignment="1">
      <alignment horizontal="center" vertical="center"/>
    </xf>
    <xf numFmtId="0" fontId="7" fillId="6" borderId="54" xfId="12" applyFont="1" applyFill="1" applyBorder="1" applyAlignment="1">
      <alignment vertical="center"/>
    </xf>
    <xf numFmtId="0" fontId="4" fillId="0" borderId="54" xfId="12" applyFont="1" applyBorder="1" applyAlignment="1">
      <alignment horizontal="center" vertical="center"/>
    </xf>
    <xf numFmtId="0" fontId="4" fillId="0" borderId="54" xfId="12" applyFont="1" applyFill="1" applyBorder="1" applyAlignment="1">
      <alignment horizontal="center" vertical="center"/>
    </xf>
    <xf numFmtId="0" fontId="4" fillId="0" borderId="54" xfId="12" applyFont="1" applyBorder="1" applyAlignment="1">
      <alignment horizontal="left" vertical="center"/>
    </xf>
    <xf numFmtId="0" fontId="4" fillId="0" borderId="54" xfId="12" applyFont="1" applyBorder="1" applyAlignment="1">
      <alignment horizontal="left" vertical="center" wrapText="1"/>
    </xf>
    <xf numFmtId="0" fontId="5" fillId="0" borderId="54" xfId="0" applyFont="1" applyBorder="1" applyAlignment="1">
      <alignment horizontal="center" vertical="center" wrapText="1"/>
    </xf>
    <xf numFmtId="0" fontId="4" fillId="0" borderId="54" xfId="0" applyFont="1" applyBorder="1" applyAlignment="1">
      <alignment horizontal="center" vertical="center" wrapText="1"/>
    </xf>
    <xf numFmtId="0" fontId="2" fillId="0" borderId="0" xfId="2" applyFont="1" applyAlignment="1">
      <alignment vertical="center"/>
    </xf>
    <xf numFmtId="0" fontId="4" fillId="4" borderId="0" xfId="0" applyFont="1" applyFill="1"/>
    <xf numFmtId="0" fontId="2" fillId="0" borderId="100" xfId="0" applyFont="1" applyBorder="1"/>
    <xf numFmtId="0" fontId="11" fillId="0" borderId="102" xfId="0" applyFont="1" applyBorder="1" applyAlignment="1">
      <alignment horizontal="right"/>
    </xf>
    <xf numFmtId="0" fontId="2" fillId="0" borderId="100" xfId="0" applyFont="1" applyBorder="1" applyAlignment="1">
      <alignment horizontal="left" vertical="center"/>
    </xf>
    <xf numFmtId="0" fontId="2" fillId="2" borderId="67" xfId="0" applyFont="1" applyFill="1" applyBorder="1"/>
    <xf numFmtId="0" fontId="5" fillId="0" borderId="67" xfId="0" applyFont="1" applyBorder="1" applyAlignment="1">
      <alignment horizontal="center" vertical="center"/>
    </xf>
    <xf numFmtId="0" fontId="5" fillId="0" borderId="67" xfId="0" applyFont="1" applyBorder="1" applyAlignment="1">
      <alignment horizontal="center" vertical="center" wrapText="1"/>
    </xf>
    <xf numFmtId="0" fontId="8" fillId="0" borderId="67" xfId="0" applyFont="1" applyBorder="1" applyAlignment="1">
      <alignment horizontal="center" vertical="center"/>
    </xf>
    <xf numFmtId="49" fontId="5" fillId="0" borderId="67" xfId="2" applyNumberFormat="1" applyFont="1" applyBorder="1" applyAlignment="1">
      <alignment horizontal="center" vertical="center" wrapText="1"/>
    </xf>
    <xf numFmtId="49" fontId="5" fillId="0" borderId="67" xfId="0" applyNumberFormat="1" applyFont="1" applyBorder="1" applyAlignment="1">
      <alignment horizontal="center" vertical="center" wrapText="1"/>
    </xf>
    <xf numFmtId="0" fontId="5" fillId="2" borderId="54" xfId="2" applyFont="1" applyFill="1" applyBorder="1" applyAlignment="1">
      <alignment horizontal="center" vertical="center"/>
    </xf>
    <xf numFmtId="0" fontId="8" fillId="0" borderId="54" xfId="0" applyFont="1" applyBorder="1" applyAlignment="1">
      <alignment horizontal="center" vertical="center"/>
    </xf>
    <xf numFmtId="49" fontId="5" fillId="0" borderId="54" xfId="2" applyNumberFormat="1" applyFont="1" applyBorder="1" applyAlignment="1">
      <alignment horizontal="center" vertical="center" wrapText="1"/>
    </xf>
    <xf numFmtId="0" fontId="7" fillId="4" borderId="0" xfId="0" applyFont="1" applyFill="1" applyAlignment="1">
      <alignment horizontal="center" wrapText="1"/>
    </xf>
    <xf numFmtId="0" fontId="7" fillId="0" borderId="0" xfId="0" applyFont="1" applyAlignment="1">
      <alignment horizontal="left"/>
    </xf>
    <xf numFmtId="0" fontId="2" fillId="0" borderId="0" xfId="0" applyFont="1" applyAlignment="1">
      <alignment horizontal="center"/>
    </xf>
    <xf numFmtId="0" fontId="2" fillId="0" borderId="4" xfId="0" applyFont="1" applyBorder="1"/>
    <xf numFmtId="0" fontId="2" fillId="2" borderId="6" xfId="0" applyFont="1" applyFill="1" applyBorder="1" applyAlignment="1">
      <alignment horizontal="right" vertical="center"/>
    </xf>
    <xf numFmtId="0" fontId="2" fillId="0" borderId="4" xfId="0" applyFont="1" applyBorder="1" applyAlignment="1">
      <alignment horizontal="center"/>
    </xf>
    <xf numFmtId="0" fontId="12" fillId="0" borderId="4" xfId="0" applyFont="1" applyBorder="1" applyAlignment="1">
      <alignment horizontal="left"/>
    </xf>
    <xf numFmtId="0" fontId="2" fillId="0" borderId="39" xfId="0" applyFont="1" applyBorder="1"/>
    <xf numFmtId="0" fontId="2" fillId="2" borderId="6" xfId="0" applyFont="1" applyFill="1" applyBorder="1" applyAlignment="1">
      <alignment horizontal="left" vertical="center"/>
    </xf>
    <xf numFmtId="0" fontId="2" fillId="4" borderId="34" xfId="0" applyFont="1" applyFill="1" applyBorder="1" applyAlignment="1">
      <alignment horizontal="center" vertical="center" wrapText="1"/>
    </xf>
    <xf numFmtId="0" fontId="2" fillId="4" borderId="103" xfId="0" applyFont="1" applyFill="1" applyBorder="1" applyAlignment="1">
      <alignment horizontal="center" vertical="center" wrapText="1"/>
    </xf>
    <xf numFmtId="0" fontId="2" fillId="4" borderId="37" xfId="0" applyFont="1" applyFill="1" applyBorder="1" applyAlignment="1">
      <alignment horizontal="center" vertical="center" wrapText="1"/>
    </xf>
    <xf numFmtId="0" fontId="2" fillId="4" borderId="34" xfId="4" applyFont="1" applyFill="1" applyBorder="1" applyAlignment="1">
      <alignment horizontal="center" vertical="center" wrapText="1"/>
    </xf>
    <xf numFmtId="0" fontId="2" fillId="4" borderId="34" xfId="2" applyFont="1" applyFill="1" applyBorder="1" applyAlignment="1">
      <alignment horizontal="center" vertical="center" wrapText="1"/>
    </xf>
    <xf numFmtId="0" fontId="2" fillId="4" borderId="103" xfId="2" applyFont="1" applyFill="1" applyBorder="1" applyAlignment="1">
      <alignment horizontal="center" vertical="center" wrapText="1"/>
    </xf>
    <xf numFmtId="0" fontId="2" fillId="2" borderId="34" xfId="0" applyFont="1" applyFill="1" applyBorder="1" applyAlignment="1">
      <alignment horizontal="center" vertical="center" wrapText="1"/>
    </xf>
    <xf numFmtId="0" fontId="2" fillId="2" borderId="34" xfId="2" applyFont="1" applyFill="1" applyBorder="1" applyAlignment="1">
      <alignment horizontal="center" vertical="center" wrapText="1"/>
    </xf>
    <xf numFmtId="0" fontId="10" fillId="2" borderId="34" xfId="2" applyFont="1" applyFill="1" applyBorder="1" applyAlignment="1">
      <alignment horizontal="center" vertical="center" wrapText="1"/>
    </xf>
    <xf numFmtId="49" fontId="4" fillId="4" borderId="86" xfId="0" applyNumberFormat="1" applyFont="1" applyFill="1" applyBorder="1" applyAlignment="1">
      <alignment horizontal="center" vertical="center" shrinkToFit="1"/>
    </xf>
    <xf numFmtId="0" fontId="7" fillId="4" borderId="87" xfId="0" applyFont="1" applyFill="1" applyBorder="1" applyAlignment="1">
      <alignment horizontal="center" vertical="center"/>
    </xf>
    <xf numFmtId="0" fontId="4" fillId="2" borderId="80" xfId="0" applyFont="1" applyFill="1" applyBorder="1"/>
    <xf numFmtId="0" fontId="4" fillId="2" borderId="86" xfId="0" applyFont="1" applyFill="1" applyBorder="1"/>
    <xf numFmtId="0" fontId="4" fillId="2" borderId="86" xfId="0" applyFont="1" applyFill="1" applyBorder="1" applyAlignment="1">
      <alignment horizontal="center"/>
    </xf>
    <xf numFmtId="0" fontId="7" fillId="2" borderId="86" xfId="0" applyFont="1" applyFill="1" applyBorder="1" applyAlignment="1">
      <alignment horizontal="center"/>
    </xf>
    <xf numFmtId="0" fontId="4" fillId="2" borderId="87" xfId="0" applyFont="1" applyFill="1" applyBorder="1" applyAlignment="1">
      <alignment horizontal="center"/>
    </xf>
    <xf numFmtId="49" fontId="4" fillId="4" borderId="12" xfId="0" applyNumberFormat="1" applyFont="1" applyFill="1" applyBorder="1" applyAlignment="1">
      <alignment horizontal="center" vertical="center" wrapText="1"/>
    </xf>
    <xf numFmtId="49" fontId="7" fillId="4" borderId="107" xfId="0" applyNumberFormat="1" applyFont="1" applyFill="1" applyBorder="1" applyAlignment="1">
      <alignment horizontal="left" vertical="center" wrapText="1"/>
    </xf>
    <xf numFmtId="0" fontId="4" fillId="2" borderId="23" xfId="0" applyFont="1" applyFill="1" applyBorder="1"/>
    <xf numFmtId="0" fontId="4" fillId="2" borderId="12" xfId="0" applyFont="1" applyFill="1" applyBorder="1"/>
    <xf numFmtId="49" fontId="7" fillId="4" borderId="23" xfId="0" applyNumberFormat="1" applyFont="1" applyFill="1" applyBorder="1" applyAlignment="1">
      <alignment horizontal="left" vertical="center" wrapText="1"/>
    </xf>
    <xf numFmtId="9" fontId="7" fillId="0" borderId="0" xfId="1" applyFont="1"/>
    <xf numFmtId="9" fontId="7" fillId="0" borderId="0" xfId="1" applyFont="1" applyBorder="1" applyAlignment="1"/>
    <xf numFmtId="0" fontId="11" fillId="0" borderId="98" xfId="0" applyFont="1" applyBorder="1"/>
    <xf numFmtId="0" fontId="2" fillId="0" borderId="103" xfId="7" applyFont="1" applyBorder="1" applyAlignment="1">
      <alignment horizontal="center" vertical="center" wrapText="1"/>
    </xf>
    <xf numFmtId="0" fontId="2" fillId="0" borderId="103" xfId="0" applyFont="1" applyBorder="1" applyAlignment="1">
      <alignment horizontal="center" vertical="center"/>
    </xf>
    <xf numFmtId="0" fontId="2" fillId="0" borderId="103" xfId="7" applyFont="1" applyBorder="1" applyAlignment="1">
      <alignment horizontal="center" vertical="center" wrapText="1" shrinkToFit="1"/>
    </xf>
    <xf numFmtId="0" fontId="2" fillId="0" borderId="103" xfId="8" applyFont="1" applyBorder="1" applyAlignment="1">
      <alignment horizontal="center" vertical="center" wrapText="1"/>
    </xf>
    <xf numFmtId="0" fontId="2" fillId="4" borderId="103" xfId="7" applyFont="1" applyFill="1" applyBorder="1" applyAlignment="1">
      <alignment horizontal="center" vertical="center" wrapText="1"/>
    </xf>
    <xf numFmtId="0" fontId="2" fillId="0" borderId="103" xfId="7" applyFont="1" applyBorder="1" applyAlignment="1">
      <alignment horizontal="center" vertical="center"/>
    </xf>
    <xf numFmtId="0" fontId="2" fillId="2" borderId="103" xfId="0" applyFont="1" applyFill="1" applyBorder="1" applyAlignment="1">
      <alignment horizontal="center" vertical="center" wrapText="1"/>
    </xf>
    <xf numFmtId="0" fontId="2" fillId="2" borderId="103" xfId="2" applyFont="1" applyFill="1" applyBorder="1" applyAlignment="1">
      <alignment horizontal="center" vertical="center" wrapText="1"/>
    </xf>
    <xf numFmtId="0" fontId="2" fillId="2" borderId="9" xfId="2" applyFont="1" applyFill="1" applyBorder="1" applyAlignment="1">
      <alignment horizontal="center" vertical="center" wrapText="1"/>
    </xf>
    <xf numFmtId="0" fontId="7" fillId="0" borderId="12" xfId="8" applyFont="1" applyBorder="1" applyAlignment="1">
      <alignment vertical="center"/>
    </xf>
    <xf numFmtId="0" fontId="7" fillId="0" borderId="12" xfId="8" applyFont="1" applyBorder="1" applyAlignment="1">
      <alignment horizontal="left" vertical="center"/>
    </xf>
    <xf numFmtId="0" fontId="7" fillId="0" borderId="0" xfId="9" applyFont="1"/>
    <xf numFmtId="0" fontId="4" fillId="0" borderId="0" xfId="9" applyFont="1" applyAlignment="1">
      <alignment horizontal="center"/>
    </xf>
    <xf numFmtId="0" fontId="4" fillId="0" borderId="4" xfId="9" applyFont="1" applyBorder="1" applyAlignment="1">
      <alignment horizontal="center"/>
    </xf>
    <xf numFmtId="2" fontId="4" fillId="3" borderId="67" xfId="9" applyNumberFormat="1" applyFont="1" applyFill="1" applyBorder="1"/>
    <xf numFmtId="0" fontId="4" fillId="2" borderId="67" xfId="9" applyFont="1" applyFill="1" applyBorder="1"/>
    <xf numFmtId="0" fontId="2" fillId="0" borderId="108" xfId="0" applyFont="1" applyBorder="1"/>
    <xf numFmtId="0" fontId="4" fillId="0" borderId="55" xfId="0" applyFont="1" applyBorder="1"/>
    <xf numFmtId="0" fontId="2" fillId="0" borderId="12" xfId="0" applyFont="1" applyBorder="1"/>
    <xf numFmtId="0" fontId="2" fillId="0" borderId="14" xfId="0" applyFont="1" applyBorder="1" applyAlignment="1">
      <alignment horizontal="left" vertical="center"/>
    </xf>
    <xf numFmtId="0" fontId="2" fillId="2" borderId="14" xfId="0" applyFont="1" applyFill="1" applyBorder="1"/>
    <xf numFmtId="0" fontId="2" fillId="2" borderId="103" xfId="0" applyFont="1" applyFill="1" applyBorder="1" applyAlignment="1">
      <alignment horizontal="left" vertical="center" wrapText="1"/>
    </xf>
    <xf numFmtId="0" fontId="4" fillId="2" borderId="103" xfId="0" applyFont="1" applyFill="1" applyBorder="1"/>
    <xf numFmtId="0" fontId="2" fillId="2" borderId="103" xfId="0" applyFont="1" applyFill="1" applyBorder="1" applyAlignment="1">
      <alignment horizontal="center" vertical="center"/>
    </xf>
    <xf numFmtId="0" fontId="10" fillId="2" borderId="103" xfId="2"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2"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12" xfId="0" applyFont="1" applyFill="1" applyBorder="1" applyAlignment="1">
      <alignment horizontal="center" vertical="center"/>
    </xf>
    <xf numFmtId="0" fontId="4" fillId="2" borderId="12" xfId="0" applyFont="1" applyFill="1" applyBorder="1" applyAlignment="1">
      <alignment vertical="center"/>
    </xf>
    <xf numFmtId="0" fontId="4" fillId="2" borderId="66" xfId="0" applyFont="1" applyFill="1" applyBorder="1" applyAlignment="1">
      <alignment horizontal="center" vertical="center"/>
    </xf>
    <xf numFmtId="0" fontId="4" fillId="2" borderId="67" xfId="0" applyFont="1" applyFill="1" applyBorder="1" applyAlignment="1">
      <alignment vertical="center"/>
    </xf>
    <xf numFmtId="0" fontId="4" fillId="2" borderId="110" xfId="0" applyFont="1" applyFill="1" applyBorder="1" applyAlignment="1">
      <alignment horizontal="center" vertical="center" wrapText="1"/>
    </xf>
    <xf numFmtId="0" fontId="4" fillId="2" borderId="110" xfId="0" applyFont="1" applyFill="1" applyBorder="1" applyAlignment="1">
      <alignment vertical="center" wrapText="1"/>
    </xf>
    <xf numFmtId="9" fontId="2" fillId="3" borderId="103" xfId="1" applyFont="1" applyFill="1" applyBorder="1" applyAlignment="1">
      <alignment horizontal="center" vertical="center" wrapText="1"/>
    </xf>
    <xf numFmtId="0" fontId="2" fillId="3" borderId="103" xfId="2" applyFont="1" applyFill="1" applyBorder="1" applyAlignment="1">
      <alignment horizontal="center" vertical="center" wrapText="1"/>
    </xf>
    <xf numFmtId="0" fontId="4" fillId="0" borderId="67" xfId="8" applyBorder="1" applyAlignment="1">
      <alignment vertical="center"/>
    </xf>
    <xf numFmtId="0" fontId="4" fillId="0" borderId="67" xfId="8" applyBorder="1" applyAlignment="1">
      <alignment horizontal="left" vertical="center"/>
    </xf>
    <xf numFmtId="0" fontId="4" fillId="4" borderId="12" xfId="7" applyFill="1" applyBorder="1" applyAlignment="1">
      <alignment horizontal="left" vertical="center" wrapText="1"/>
    </xf>
    <xf numFmtId="0" fontId="4" fillId="0" borderId="12" xfId="7" applyBorder="1" applyAlignment="1">
      <alignment horizontal="center" vertical="center"/>
    </xf>
    <xf numFmtId="0" fontId="7" fillId="0" borderId="12" xfId="7" applyFont="1" applyBorder="1" applyAlignment="1">
      <alignment horizontal="left" vertical="center"/>
    </xf>
    <xf numFmtId="0" fontId="7" fillId="0" borderId="59" xfId="0" applyFont="1" applyBorder="1" applyAlignment="1">
      <alignment horizontal="left" vertical="center" wrapText="1"/>
    </xf>
    <xf numFmtId="0" fontId="7" fillId="0" borderId="12" xfId="7" applyFont="1" applyBorder="1" applyAlignment="1">
      <alignment horizontal="center" vertical="center"/>
    </xf>
    <xf numFmtId="0" fontId="4" fillId="0" borderId="67" xfId="0" applyFont="1" applyBorder="1" applyAlignment="1">
      <alignment horizontal="center" vertical="center"/>
    </xf>
    <xf numFmtId="0" fontId="4" fillId="2" borderId="67" xfId="7" applyFill="1" applyBorder="1" applyAlignment="1">
      <alignment horizontal="left" vertical="center" wrapText="1"/>
    </xf>
    <xf numFmtId="0" fontId="7" fillId="0" borderId="12" xfId="0" applyFont="1" applyBorder="1" applyAlignment="1">
      <alignment vertical="center"/>
    </xf>
    <xf numFmtId="0" fontId="7" fillId="5" borderId="12" xfId="7" applyFont="1" applyFill="1" applyBorder="1" applyAlignment="1">
      <alignment vertical="center"/>
    </xf>
    <xf numFmtId="0" fontId="10" fillId="0" borderId="103" xfId="2" applyFont="1" applyBorder="1" applyAlignment="1">
      <alignment horizontal="center" vertical="center" wrapText="1"/>
    </xf>
    <xf numFmtId="0" fontId="10" fillId="0" borderId="103" xfId="0" applyFont="1" applyBorder="1" applyAlignment="1">
      <alignment horizontal="center" vertical="center"/>
    </xf>
    <xf numFmtId="0" fontId="10" fillId="4" borderId="103" xfId="2" applyFont="1" applyFill="1" applyBorder="1" applyAlignment="1">
      <alignment horizontal="center" vertical="center" wrapText="1"/>
    </xf>
    <xf numFmtId="49" fontId="7" fillId="2" borderId="21" xfId="0" applyNumberFormat="1" applyFont="1" applyFill="1" applyBorder="1" applyAlignment="1">
      <alignment vertical="center" wrapText="1"/>
    </xf>
    <xf numFmtId="49" fontId="7" fillId="2" borderId="12" xfId="0" applyNumberFormat="1" applyFont="1" applyFill="1" applyBorder="1" applyAlignment="1">
      <alignment vertical="center" wrapText="1"/>
    </xf>
    <xf numFmtId="49" fontId="7" fillId="2" borderId="21" xfId="0" applyNumberFormat="1" applyFont="1" applyFill="1" applyBorder="1" applyAlignment="1">
      <alignment horizontal="left" vertical="center" wrapText="1"/>
    </xf>
    <xf numFmtId="49" fontId="7" fillId="2" borderId="12" xfId="0" applyNumberFormat="1" applyFont="1" applyFill="1" applyBorder="1" applyAlignment="1">
      <alignment horizontal="left" vertical="center" wrapText="1"/>
    </xf>
    <xf numFmtId="49" fontId="7" fillId="2" borderId="12" xfId="2" applyNumberFormat="1" applyFont="1" applyFill="1" applyBorder="1" applyAlignment="1">
      <alignment horizontal="left" vertical="center" wrapText="1"/>
    </xf>
    <xf numFmtId="0" fontId="2" fillId="0" borderId="29" xfId="2" applyFont="1" applyBorder="1" applyAlignment="1">
      <alignment horizontal="center" vertical="center" wrapText="1"/>
    </xf>
    <xf numFmtId="0" fontId="22" fillId="0" borderId="0" xfId="0" applyFont="1"/>
    <xf numFmtId="0" fontId="7" fillId="0" borderId="67" xfId="0" applyFont="1" applyBorder="1" applyAlignment="1">
      <alignment horizontal="center" vertical="center"/>
    </xf>
    <xf numFmtId="0" fontId="7" fillId="0" borderId="67" xfId="6" applyFont="1" applyBorder="1" applyAlignment="1">
      <alignment vertical="center"/>
    </xf>
    <xf numFmtId="0" fontId="7" fillId="0" borderId="96" xfId="6" applyFont="1" applyBorder="1" applyAlignment="1">
      <alignment vertical="center"/>
    </xf>
    <xf numFmtId="0" fontId="7" fillId="4" borderId="96" xfId="0" applyFont="1" applyFill="1" applyBorder="1" applyAlignment="1">
      <alignment vertical="center" wrapText="1"/>
    </xf>
    <xf numFmtId="0" fontId="7" fillId="0" borderId="96" xfId="0" applyFont="1" applyBorder="1" applyAlignment="1">
      <alignment vertical="center"/>
    </xf>
    <xf numFmtId="0" fontId="4" fillId="4" borderId="67" xfId="7" applyFill="1" applyBorder="1" applyAlignment="1">
      <alignment horizontal="center" vertical="center" wrapText="1"/>
    </xf>
    <xf numFmtId="0" fontId="10" fillId="4" borderId="103" xfId="11" applyFont="1" applyFill="1" applyBorder="1" applyAlignment="1">
      <alignment horizontal="center" vertical="center"/>
    </xf>
    <xf numFmtId="0" fontId="10" fillId="4" borderId="103" xfId="11" applyFont="1" applyFill="1" applyBorder="1" applyAlignment="1">
      <alignment horizontal="center" vertical="center" wrapText="1"/>
    </xf>
    <xf numFmtId="0" fontId="10" fillId="4" borderId="103" xfId="11" applyFont="1" applyFill="1" applyBorder="1" applyAlignment="1">
      <alignment horizontal="center" vertical="center" wrapText="1" shrinkToFit="1"/>
    </xf>
    <xf numFmtId="0" fontId="2" fillId="4" borderId="103" xfId="11" applyFont="1" applyFill="1" applyBorder="1" applyAlignment="1">
      <alignment horizontal="center" vertical="center" wrapText="1"/>
    </xf>
    <xf numFmtId="0" fontId="2" fillId="2" borderId="103" xfId="11" applyFont="1" applyFill="1" applyBorder="1" applyAlignment="1">
      <alignment horizontal="center" vertical="center" wrapText="1"/>
    </xf>
    <xf numFmtId="0" fontId="2" fillId="3" borderId="103" xfId="11" applyFont="1" applyFill="1" applyBorder="1" applyAlignment="1">
      <alignment horizontal="center" vertical="center" wrapText="1"/>
    </xf>
    <xf numFmtId="0" fontId="7" fillId="4" borderId="54" xfId="0" applyFont="1" applyFill="1" applyBorder="1" applyAlignment="1">
      <alignment horizontal="center" vertical="center" wrapText="1"/>
    </xf>
    <xf numFmtId="17" fontId="7" fillId="0" borderId="54" xfId="0" applyNumberFormat="1" applyFont="1" applyBorder="1" applyAlignment="1">
      <alignment vertical="center" wrapText="1"/>
    </xf>
    <xf numFmtId="0" fontId="7" fillId="4" borderId="67" xfId="0" applyFont="1" applyFill="1" applyBorder="1" applyAlignment="1">
      <alignment horizontal="center" vertical="center"/>
    </xf>
    <xf numFmtId="0" fontId="2" fillId="0" borderId="111" xfId="0" applyFont="1" applyBorder="1" applyAlignment="1">
      <alignment horizontal="left" vertical="center"/>
    </xf>
    <xf numFmtId="0" fontId="11" fillId="2" borderId="93" xfId="0" applyFont="1" applyFill="1" applyBorder="1"/>
    <xf numFmtId="0" fontId="7" fillId="4" borderId="110" xfId="9" applyFont="1" applyFill="1" applyBorder="1"/>
    <xf numFmtId="1" fontId="7" fillId="4" borderId="110" xfId="9" applyNumberFormat="1" applyFont="1" applyFill="1" applyBorder="1"/>
    <xf numFmtId="1" fontId="4" fillId="2" borderId="110" xfId="9" applyNumberFormat="1" applyFont="1" applyFill="1" applyBorder="1"/>
    <xf numFmtId="0" fontId="4" fillId="2" borderId="110" xfId="9" applyFont="1" applyFill="1" applyBorder="1"/>
    <xf numFmtId="0" fontId="17" fillId="0" borderId="112" xfId="12" applyFont="1" applyBorder="1" applyAlignment="1">
      <alignment horizontal="center"/>
    </xf>
    <xf numFmtId="0" fontId="7" fillId="0" borderId="67" xfId="0" applyFont="1" applyBorder="1" applyAlignment="1">
      <alignment horizontal="left" wrapText="1"/>
    </xf>
    <xf numFmtId="0" fontId="7" fillId="4" borderId="110" xfId="9" applyFont="1" applyFill="1" applyBorder="1" applyAlignment="1">
      <alignment horizontal="left"/>
    </xf>
    <xf numFmtId="0" fontId="4" fillId="4" borderId="110" xfId="9" applyFont="1" applyFill="1" applyBorder="1"/>
    <xf numFmtId="0" fontId="4" fillId="4" borderId="110" xfId="9" applyFont="1" applyFill="1" applyBorder="1" applyAlignment="1">
      <alignment horizontal="left"/>
    </xf>
    <xf numFmtId="1" fontId="4" fillId="4" borderId="110" xfId="9" applyNumberFormat="1" applyFont="1" applyFill="1" applyBorder="1"/>
    <xf numFmtId="49" fontId="2" fillId="0" borderId="87" xfId="0" applyNumberFormat="1" applyFont="1" applyBorder="1" applyAlignment="1">
      <alignment horizontal="center" vertical="center" wrapText="1"/>
    </xf>
    <xf numFmtId="0" fontId="7" fillId="0" borderId="92" xfId="0" applyFont="1" applyBorder="1" applyAlignment="1">
      <alignment horizontal="center" vertical="center" wrapText="1"/>
    </xf>
    <xf numFmtId="49" fontId="4" fillId="0" borderId="66" xfId="0" applyNumberFormat="1" applyFont="1" applyBorder="1" applyAlignment="1">
      <alignment horizontal="center" vertical="center"/>
    </xf>
    <xf numFmtId="49" fontId="4" fillId="0" borderId="67" xfId="0" applyNumberFormat="1" applyFont="1" applyBorder="1" applyAlignment="1">
      <alignment horizontal="center" vertical="center"/>
    </xf>
    <xf numFmtId="0" fontId="2" fillId="0" borderId="85" xfId="0" applyFont="1" applyBorder="1" applyAlignment="1">
      <alignment horizontal="center" vertical="center" wrapText="1"/>
    </xf>
    <xf numFmtId="0" fontId="7" fillId="0" borderId="90" xfId="0" applyFont="1" applyBorder="1" applyAlignment="1">
      <alignment horizontal="center" vertical="center"/>
    </xf>
    <xf numFmtId="49" fontId="2" fillId="0" borderId="86" xfId="0" applyNumberFormat="1" applyFont="1" applyBorder="1" applyAlignment="1">
      <alignment horizontal="center" vertical="center" wrapText="1"/>
    </xf>
    <xf numFmtId="0" fontId="7" fillId="0" borderId="91" xfId="0" applyFont="1" applyBorder="1" applyAlignment="1">
      <alignment horizontal="center" vertical="center"/>
    </xf>
    <xf numFmtId="0" fontId="2" fillId="0" borderId="86" xfId="0" applyFont="1" applyBorder="1" applyAlignment="1">
      <alignment horizontal="center" vertical="center" wrapText="1"/>
    </xf>
    <xf numFmtId="0" fontId="7" fillId="0" borderId="91" xfId="0" applyFont="1" applyBorder="1" applyAlignment="1">
      <alignment horizontal="center" vertical="center" wrapText="1"/>
    </xf>
    <xf numFmtId="49" fontId="4" fillId="0" borderId="65" xfId="0" applyNumberFormat="1" applyFont="1" applyBorder="1" applyAlignment="1">
      <alignment horizontal="center" vertical="center"/>
    </xf>
    <xf numFmtId="49" fontId="4" fillId="0" borderId="69" xfId="0" applyNumberFormat="1" applyFont="1" applyBorder="1" applyAlignment="1">
      <alignment horizontal="center" vertical="center"/>
    </xf>
    <xf numFmtId="49" fontId="4" fillId="0" borderId="71" xfId="0" applyNumberFormat="1" applyFont="1" applyBorder="1" applyAlignment="1">
      <alignment horizontal="center" vertical="center"/>
    </xf>
    <xf numFmtId="49" fontId="4" fillId="0" borderId="72" xfId="0" applyNumberFormat="1" applyFont="1" applyBorder="1" applyAlignment="1">
      <alignment horizontal="center" vertical="center"/>
    </xf>
    <xf numFmtId="49" fontId="4" fillId="0" borderId="74" xfId="0" applyNumberFormat="1" applyFont="1" applyBorder="1" applyAlignment="1">
      <alignment horizontal="center" vertical="center"/>
    </xf>
    <xf numFmtId="49" fontId="4" fillId="0" borderId="75" xfId="0" applyNumberFormat="1" applyFont="1" applyBorder="1" applyAlignment="1">
      <alignment horizontal="center" vertical="center"/>
    </xf>
    <xf numFmtId="49" fontId="4" fillId="0" borderId="73" xfId="0" applyNumberFormat="1" applyFont="1" applyBorder="1" applyAlignment="1">
      <alignment horizontal="center" vertical="center"/>
    </xf>
    <xf numFmtId="0" fontId="7" fillId="0" borderId="31" xfId="0" applyFont="1" applyBorder="1"/>
    <xf numFmtId="0" fontId="7" fillId="0" borderId="0" xfId="0" applyFont="1"/>
    <xf numFmtId="0" fontId="7" fillId="0" borderId="77" xfId="0" applyFont="1" applyBorder="1"/>
    <xf numFmtId="0" fontId="7" fillId="0" borderId="16" xfId="0" applyFont="1" applyBorder="1"/>
    <xf numFmtId="0" fontId="7" fillId="0" borderId="4" xfId="0" applyFont="1" applyBorder="1"/>
    <xf numFmtId="0" fontId="7" fillId="0" borderId="58" xfId="0" applyFont="1" applyBorder="1"/>
    <xf numFmtId="0" fontId="2" fillId="0" borderId="78" xfId="0" applyFont="1" applyBorder="1" applyAlignment="1">
      <alignment horizontal="center" vertical="center"/>
    </xf>
    <xf numFmtId="0" fontId="2" fillId="0" borderId="79" xfId="0" applyFont="1" applyBorder="1" applyAlignment="1">
      <alignment horizontal="center" vertical="center"/>
    </xf>
    <xf numFmtId="0" fontId="2" fillId="0" borderId="80" xfId="0" applyFont="1" applyBorder="1" applyAlignment="1">
      <alignment horizontal="center" vertical="center"/>
    </xf>
    <xf numFmtId="0" fontId="2" fillId="0" borderId="81" xfId="0" applyFont="1" applyBorder="1" applyAlignment="1">
      <alignment horizontal="center" vertical="center"/>
    </xf>
    <xf numFmtId="0" fontId="2" fillId="0" borderId="82" xfId="0" applyFont="1" applyBorder="1" applyAlignment="1">
      <alignment horizontal="center" vertical="center"/>
    </xf>
    <xf numFmtId="0" fontId="2" fillId="0" borderId="83" xfId="0" applyFont="1" applyBorder="1" applyAlignment="1">
      <alignment horizontal="center" vertical="center"/>
    </xf>
    <xf numFmtId="49" fontId="2" fillId="0" borderId="78" xfId="0" applyNumberFormat="1" applyFont="1" applyBorder="1" applyAlignment="1">
      <alignment horizontal="center" vertical="center" wrapText="1"/>
    </xf>
    <xf numFmtId="0" fontId="7" fillId="0" borderId="79" xfId="0" applyFont="1" applyBorder="1" applyAlignment="1">
      <alignment horizontal="center" vertical="center" wrapText="1"/>
    </xf>
    <xf numFmtId="49" fontId="2" fillId="0" borderId="85" xfId="0" applyNumberFormat="1" applyFont="1" applyBorder="1" applyAlignment="1">
      <alignment horizontal="center" vertical="center" wrapText="1"/>
    </xf>
    <xf numFmtId="0" fontId="2" fillId="0" borderId="66"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88" xfId="0" applyFont="1" applyBorder="1" applyAlignment="1">
      <alignment horizontal="center" vertical="center" wrapText="1"/>
    </xf>
    <xf numFmtId="0" fontId="2" fillId="2" borderId="22" xfId="0" applyFont="1" applyFill="1" applyBorder="1" applyAlignment="1">
      <alignment horizontal="center" vertical="center" wrapText="1"/>
    </xf>
    <xf numFmtId="0" fontId="2" fillId="2" borderId="30"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0" borderId="0" xfId="0" applyFont="1" applyAlignment="1">
      <alignment horizontal="left" vertical="center"/>
    </xf>
    <xf numFmtId="0" fontId="2" fillId="0" borderId="4" xfId="0" applyFont="1" applyBorder="1" applyAlignment="1">
      <alignment horizontal="left" vertical="center"/>
    </xf>
    <xf numFmtId="0" fontId="4" fillId="2" borderId="103" xfId="0" applyFont="1" applyFill="1" applyBorder="1" applyAlignment="1">
      <alignment horizontal="center"/>
    </xf>
    <xf numFmtId="0" fontId="2" fillId="2" borderId="103" xfId="0" applyFont="1" applyFill="1" applyBorder="1" applyAlignment="1">
      <alignment horizontal="center" vertical="center"/>
    </xf>
    <xf numFmtId="0" fontId="4" fillId="2" borderId="103" xfId="0" applyFont="1" applyFill="1" applyBorder="1" applyAlignment="1">
      <alignment horizontal="center" vertical="center"/>
    </xf>
    <xf numFmtId="0" fontId="21" fillId="2" borderId="14" xfId="0" applyFont="1" applyFill="1" applyBorder="1" applyAlignment="1">
      <alignment horizontal="center" vertical="center" wrapText="1" shrinkToFit="1"/>
    </xf>
    <xf numFmtId="0" fontId="21" fillId="2" borderId="22" xfId="0" applyFont="1" applyFill="1" applyBorder="1" applyAlignment="1">
      <alignment horizontal="center" vertical="center" wrapText="1" shrinkToFit="1"/>
    </xf>
    <xf numFmtId="0" fontId="11" fillId="2" borderId="20" xfId="0" applyFont="1" applyFill="1" applyBorder="1" applyAlignment="1">
      <alignment horizontal="center" vertical="center" wrapText="1" shrinkToFit="1"/>
    </xf>
    <xf numFmtId="0" fontId="7" fillId="2" borderId="61" xfId="0" applyFont="1" applyFill="1" applyBorder="1"/>
    <xf numFmtId="0" fontId="2" fillId="2" borderId="113" xfId="0" applyFont="1" applyFill="1" applyBorder="1" applyAlignment="1">
      <alignment horizontal="center" vertical="center" wrapText="1"/>
    </xf>
    <xf numFmtId="0" fontId="7" fillId="0" borderId="67" xfId="0" applyFont="1" applyBorder="1"/>
    <xf numFmtId="0" fontId="7" fillId="2" borderId="47" xfId="0" applyFont="1" applyFill="1" applyBorder="1" applyAlignment="1">
      <alignment horizontal="center" wrapText="1"/>
    </xf>
    <xf numFmtId="0" fontId="7" fillId="2" borderId="48" xfId="0" applyFont="1" applyFill="1" applyBorder="1" applyAlignment="1">
      <alignment horizontal="center" wrapText="1"/>
    </xf>
    <xf numFmtId="0" fontId="7" fillId="2" borderId="49" xfId="0" applyFont="1" applyFill="1" applyBorder="1" applyAlignment="1">
      <alignment horizontal="center" wrapText="1"/>
    </xf>
    <xf numFmtId="0" fontId="7" fillId="2" borderId="62" xfId="0" applyFont="1" applyFill="1" applyBorder="1" applyAlignment="1">
      <alignment horizontal="center" wrapText="1"/>
    </xf>
    <xf numFmtId="0" fontId="7" fillId="2" borderId="0" xfId="0" applyFont="1" applyFill="1" applyAlignment="1">
      <alignment horizontal="center" wrapText="1"/>
    </xf>
    <xf numFmtId="0" fontId="7" fillId="2" borderId="4" xfId="0" applyFont="1" applyFill="1" applyBorder="1" applyAlignment="1">
      <alignment horizontal="center" wrapText="1"/>
    </xf>
    <xf numFmtId="0" fontId="7" fillId="2" borderId="58" xfId="0" applyFont="1" applyFill="1" applyBorder="1" applyAlignment="1">
      <alignment horizontal="center" wrapText="1"/>
    </xf>
    <xf numFmtId="0" fontId="21" fillId="2" borderId="38" xfId="0" applyFont="1" applyFill="1" applyBorder="1" applyAlignment="1">
      <alignment horizontal="center" vertical="center" wrapText="1" shrinkToFit="1"/>
    </xf>
    <xf numFmtId="0" fontId="21" fillId="2" borderId="15" xfId="0" applyFont="1" applyFill="1" applyBorder="1" applyAlignment="1">
      <alignment horizontal="center" vertical="center" wrapText="1" shrinkToFit="1"/>
    </xf>
    <xf numFmtId="0" fontId="21" fillId="2" borderId="18" xfId="0" applyFont="1" applyFill="1" applyBorder="1" applyAlignment="1">
      <alignment horizontal="center" vertical="center" wrapText="1" shrinkToFit="1"/>
    </xf>
    <xf numFmtId="0" fontId="21" fillId="2" borderId="35" xfId="0" applyFont="1" applyFill="1" applyBorder="1" applyAlignment="1">
      <alignment horizontal="center" vertical="center" wrapText="1" shrinkToFit="1"/>
    </xf>
    <xf numFmtId="0" fontId="2" fillId="0" borderId="12" xfId="0" applyFont="1" applyBorder="1" applyAlignment="1">
      <alignment horizontal="right"/>
    </xf>
    <xf numFmtId="0" fontId="4" fillId="2" borderId="67" xfId="0" applyFont="1" applyFill="1" applyBorder="1" applyAlignment="1">
      <alignment horizontal="left" vertical="center"/>
    </xf>
    <xf numFmtId="0" fontId="4" fillId="2" borderId="67" xfId="0" applyFont="1" applyFill="1" applyBorder="1" applyAlignment="1">
      <alignment vertical="center" wrapText="1"/>
    </xf>
    <xf numFmtId="0" fontId="4" fillId="2" borderId="109" xfId="0" applyFont="1" applyFill="1" applyBorder="1" applyAlignment="1">
      <alignment horizontal="center" vertical="center" wrapText="1"/>
    </xf>
    <xf numFmtId="0" fontId="23" fillId="2" borderId="67" xfId="15" applyFont="1" applyFill="1" applyBorder="1" applyAlignment="1">
      <alignment horizontal="center" vertical="center" wrapText="1"/>
    </xf>
  </cellXfs>
  <cellStyles count="28">
    <cellStyle name="Erklärender Text" xfId="12" builtinId="53"/>
    <cellStyle name="Erklärender Text 2" xfId="14" xr:uid="{00000000-0005-0000-0000-000001000000}"/>
    <cellStyle name="Link" xfId="15" builtinId="8"/>
    <cellStyle name="Normal 21" xfId="11" xr:uid="{00000000-0005-0000-0000-000003000000}"/>
    <cellStyle name="Normal 3 10" xfId="13" xr:uid="{00000000-0005-0000-0000-000004000000}"/>
    <cellStyle name="Normal 3 12" xfId="10" xr:uid="{00000000-0005-0000-0000-000005000000}"/>
    <cellStyle name="Normal 4" xfId="9" xr:uid="{00000000-0005-0000-0000-000006000000}"/>
    <cellStyle name="Normale 2" xfId="6" xr:uid="{00000000-0005-0000-0000-000007000000}"/>
    <cellStyle name="Normale 2 2" xfId="8" xr:uid="{00000000-0005-0000-0000-000008000000}"/>
    <cellStyle name="Normale 2_DCF_Guidelines_Standard-Tables_Version-2009 2" xfId="2" xr:uid="{00000000-0005-0000-0000-000009000000}"/>
    <cellStyle name="Normale 3 2" xfId="7" xr:uid="{00000000-0005-0000-0000-00000A000000}"/>
    <cellStyle name="Prozent" xfId="1" builtinId="5"/>
    <cellStyle name="Standard" xfId="0" builtinId="0"/>
    <cellStyle name="Standard 11" xfId="27" xr:uid="{00000000-0005-0000-0000-00000D000000}"/>
    <cellStyle name="Standard 12 2 2" xfId="18" xr:uid="{00000000-0005-0000-0000-00000E000000}"/>
    <cellStyle name="Standard 12 2 2 2" xfId="24" xr:uid="{00000000-0005-0000-0000-00000F000000}"/>
    <cellStyle name="Standard 12 3 2" xfId="16" xr:uid="{00000000-0005-0000-0000-000010000000}"/>
    <cellStyle name="Standard 12 3 2 2 2" xfId="17" xr:uid="{00000000-0005-0000-0000-000011000000}"/>
    <cellStyle name="Standard 14 3" xfId="22" xr:uid="{00000000-0005-0000-0000-000012000000}"/>
    <cellStyle name="Standard 15 2 2" xfId="19" xr:uid="{00000000-0005-0000-0000-000013000000}"/>
    <cellStyle name="Standard 17" xfId="25" xr:uid="{00000000-0005-0000-0000-000014000000}"/>
    <cellStyle name="Standard 18" xfId="26" xr:uid="{00000000-0005-0000-0000-000015000000}"/>
    <cellStyle name="Standard 19" xfId="21" xr:uid="{00000000-0005-0000-0000-000016000000}"/>
    <cellStyle name="Standard 2 2 2" xfId="4" xr:uid="{00000000-0005-0000-0000-000017000000}"/>
    <cellStyle name="Standard 2 2 2 2" xfId="5" xr:uid="{00000000-0005-0000-0000-000018000000}"/>
    <cellStyle name="Standard 2 3" xfId="3" xr:uid="{00000000-0005-0000-0000-000019000000}"/>
    <cellStyle name="Standard 2 3 2" xfId="20" xr:uid="{00000000-0005-0000-0000-00001A000000}"/>
    <cellStyle name="Standard 9" xfId="23"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1.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Q://Users/Stransky/Library/Containers/com.microsoft.Excel/Data/Documents/Q:/Users/Stransky/Documents/_Work/DCF/Reports/Finance/2015/D:/DCF/EU%20MAP%20und%20Work%20Plan/Stand%2014102016/Workplan2017-2020-GER-Draft_new.xlsm"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Users/Stransky/Documents/_Work/DCF/Meetings/SGRN/2018-05_EWG-18-04_Surveys/Report/D:/Users/Stransky/Documents/_Work/DCF/Reports/Finance/2015/D:/DCF/EU%20MAP%20und%20Work%20Plan/Stand%2014102016/Workplan2017-2020-GER-Draft_new.xlsm?D17001EE" TargetMode="External"/><Relationship Id="rId1" Type="http://schemas.openxmlformats.org/officeDocument/2006/relationships/externalLinkPath" Target="file:///D17001EE/Workplan2017-2020-GER-Draft_new.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rop-down lis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3" Type="http://schemas.openxmlformats.org/officeDocument/2006/relationships/hyperlink" Target="http://www.dcf-germany.de/" TargetMode="External"/><Relationship Id="rId2" Type="http://schemas.openxmlformats.org/officeDocument/2006/relationships/hyperlink" Target="http://www.dcf-germany.de/" TargetMode="External"/><Relationship Id="rId1" Type="http://schemas.openxmlformats.org/officeDocument/2006/relationships/hyperlink" Target="http://www.dcf-germany.de/" TargetMode="External"/><Relationship Id="rId5" Type="http://schemas.openxmlformats.org/officeDocument/2006/relationships/hyperlink" Target="http://www.dcf-germany.de/" TargetMode="External"/><Relationship Id="rId4" Type="http://schemas.openxmlformats.org/officeDocument/2006/relationships/hyperlink" Target="http://www.dcf-germany.de/"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280"/>
  <sheetViews>
    <sheetView zoomScale="90" zoomScaleNormal="90" workbookViewId="0">
      <selection activeCell="G21" sqref="G21"/>
    </sheetView>
  </sheetViews>
  <sheetFormatPr baseColWidth="10" defaultColWidth="8.83203125" defaultRowHeight="13" x14ac:dyDescent="0.15"/>
  <cols>
    <col min="1" max="1" width="8.6640625" style="14" customWidth="1"/>
    <col min="2" max="2" width="9.5" style="14" customWidth="1"/>
    <col min="3" max="3" width="25.5" style="14" bestFit="1" customWidth="1"/>
    <col min="4" max="4" width="37" style="14" bestFit="1" customWidth="1"/>
    <col min="5" max="6" width="8.6640625" style="14" customWidth="1"/>
    <col min="7" max="7" width="10.5" style="14" customWidth="1"/>
    <col min="8" max="8" width="10.6640625" style="19" customWidth="1"/>
    <col min="9" max="10" width="8.6640625" style="14" customWidth="1"/>
    <col min="11" max="11" width="9.6640625" style="14" customWidth="1"/>
    <col min="12" max="12" width="97.83203125" style="5" bestFit="1" customWidth="1"/>
    <col min="13" max="13" width="25.1640625" style="14" customWidth="1"/>
    <col min="14" max="16384" width="8.83203125" style="14"/>
  </cols>
  <sheetData>
    <row r="1" spans="1:13" ht="14" thickBot="1" x14ac:dyDescent="0.2">
      <c r="A1" s="291" t="s">
        <v>0</v>
      </c>
    </row>
    <row r="2" spans="1:13" x14ac:dyDescent="0.15">
      <c r="A2" s="20"/>
      <c r="B2" s="20"/>
      <c r="C2" s="20"/>
      <c r="D2" s="20"/>
      <c r="E2" s="20"/>
      <c r="F2" s="20"/>
      <c r="G2" s="20"/>
      <c r="H2" s="20"/>
      <c r="I2" s="20"/>
      <c r="J2" s="2"/>
      <c r="K2" s="2"/>
      <c r="L2" s="13" t="s">
        <v>1</v>
      </c>
      <c r="M2" s="31" t="s">
        <v>2</v>
      </c>
    </row>
    <row r="3" spans="1:13" ht="13.5" customHeight="1" thickBot="1" x14ac:dyDescent="0.2">
      <c r="A3" s="20"/>
      <c r="B3" s="20"/>
      <c r="C3" s="20"/>
      <c r="D3" s="20"/>
      <c r="E3" s="20"/>
      <c r="F3" s="20"/>
      <c r="G3" s="20"/>
      <c r="H3" s="20"/>
      <c r="I3" s="20"/>
      <c r="J3" s="21"/>
      <c r="K3" s="21"/>
      <c r="L3" s="4" t="s">
        <v>3</v>
      </c>
      <c r="M3" s="32">
        <v>2021</v>
      </c>
    </row>
    <row r="4" spans="1:13" s="1" customFormat="1" ht="85" thickBot="1" x14ac:dyDescent="0.2">
      <c r="A4" s="22" t="s">
        <v>4</v>
      </c>
      <c r="B4" s="23" t="s">
        <v>5</v>
      </c>
      <c r="C4" s="24" t="s">
        <v>6</v>
      </c>
      <c r="D4" s="24" t="s">
        <v>7</v>
      </c>
      <c r="E4" s="24" t="s">
        <v>8</v>
      </c>
      <c r="F4" s="24" t="s">
        <v>9</v>
      </c>
      <c r="G4" s="24" t="s">
        <v>10</v>
      </c>
      <c r="H4" s="24" t="s">
        <v>11</v>
      </c>
      <c r="I4" s="24" t="s">
        <v>12</v>
      </c>
      <c r="J4" s="24" t="s">
        <v>13</v>
      </c>
      <c r="K4" s="24" t="s">
        <v>14</v>
      </c>
      <c r="L4" s="25" t="s">
        <v>15</v>
      </c>
      <c r="M4" s="26" t="s">
        <v>16</v>
      </c>
    </row>
    <row r="5" spans="1:13" x14ac:dyDescent="0.15">
      <c r="A5" s="82" t="s">
        <v>303</v>
      </c>
      <c r="B5" s="83" t="s">
        <v>304</v>
      </c>
      <c r="C5" s="84" t="s">
        <v>305</v>
      </c>
      <c r="D5" s="85" t="s">
        <v>306</v>
      </c>
      <c r="E5" s="85" t="s">
        <v>307</v>
      </c>
      <c r="F5" s="85" t="s">
        <v>308</v>
      </c>
      <c r="G5" s="85" t="s">
        <v>309</v>
      </c>
      <c r="H5" s="85" t="s">
        <v>310</v>
      </c>
      <c r="I5" s="85" t="s">
        <v>310</v>
      </c>
      <c r="J5" s="83">
        <v>0</v>
      </c>
      <c r="K5" s="85" t="s">
        <v>311</v>
      </c>
      <c r="L5" s="86"/>
      <c r="M5" s="17"/>
    </row>
    <row r="6" spans="1:13" x14ac:dyDescent="0.15">
      <c r="A6" s="82" t="s">
        <v>303</v>
      </c>
      <c r="B6" s="83" t="s">
        <v>304</v>
      </c>
      <c r="C6" s="84" t="s">
        <v>312</v>
      </c>
      <c r="D6" s="85" t="s">
        <v>306</v>
      </c>
      <c r="E6" s="85" t="s">
        <v>307</v>
      </c>
      <c r="F6" s="85" t="s">
        <v>308</v>
      </c>
      <c r="G6" s="346" t="s">
        <v>309</v>
      </c>
      <c r="H6" s="83">
        <v>3</v>
      </c>
      <c r="I6" s="85" t="s">
        <v>313</v>
      </c>
      <c r="J6" s="87"/>
      <c r="K6" s="85" t="s">
        <v>311</v>
      </c>
      <c r="L6" s="86"/>
      <c r="M6" s="17"/>
    </row>
    <row r="7" spans="1:13" x14ac:dyDescent="0.15">
      <c r="A7" s="82" t="s">
        <v>303</v>
      </c>
      <c r="B7" s="83" t="s">
        <v>304</v>
      </c>
      <c r="C7" s="84" t="s">
        <v>314</v>
      </c>
      <c r="D7" s="85" t="s">
        <v>306</v>
      </c>
      <c r="E7" s="85" t="s">
        <v>307</v>
      </c>
      <c r="F7" s="85" t="s">
        <v>308</v>
      </c>
      <c r="G7" s="85" t="s">
        <v>311</v>
      </c>
      <c r="H7" s="85" t="s">
        <v>315</v>
      </c>
      <c r="I7" s="85" t="s">
        <v>316</v>
      </c>
      <c r="J7" s="87"/>
      <c r="K7" s="85" t="s">
        <v>311</v>
      </c>
      <c r="L7" s="88" t="s">
        <v>317</v>
      </c>
      <c r="M7" s="17"/>
    </row>
    <row r="8" spans="1:13" x14ac:dyDescent="0.15">
      <c r="A8" s="82" t="s">
        <v>303</v>
      </c>
      <c r="B8" s="83" t="s">
        <v>304</v>
      </c>
      <c r="C8" s="84" t="s">
        <v>318</v>
      </c>
      <c r="D8" s="85" t="s">
        <v>306</v>
      </c>
      <c r="E8" s="85" t="s">
        <v>307</v>
      </c>
      <c r="F8" s="85" t="s">
        <v>308</v>
      </c>
      <c r="G8" s="85" t="s">
        <v>311</v>
      </c>
      <c r="H8" s="85" t="s">
        <v>319</v>
      </c>
      <c r="I8" s="85" t="s">
        <v>320</v>
      </c>
      <c r="J8" s="87"/>
      <c r="K8" s="85" t="s">
        <v>309</v>
      </c>
      <c r="L8" s="88"/>
      <c r="M8" s="17"/>
    </row>
    <row r="9" spans="1:13" x14ac:dyDescent="0.15">
      <c r="A9" s="82" t="s">
        <v>303</v>
      </c>
      <c r="B9" s="83" t="s">
        <v>304</v>
      </c>
      <c r="C9" s="84" t="s">
        <v>321</v>
      </c>
      <c r="D9" s="85" t="s">
        <v>306</v>
      </c>
      <c r="E9" s="85" t="s">
        <v>307</v>
      </c>
      <c r="F9" s="85" t="s">
        <v>308</v>
      </c>
      <c r="G9" s="346" t="s">
        <v>309</v>
      </c>
      <c r="H9" s="85" t="s">
        <v>310</v>
      </c>
      <c r="I9" s="85" t="s">
        <v>322</v>
      </c>
      <c r="J9" s="87"/>
      <c r="K9" s="85" t="s">
        <v>311</v>
      </c>
      <c r="L9" s="88"/>
      <c r="M9" s="17"/>
    </row>
    <row r="10" spans="1:13" x14ac:dyDescent="0.15">
      <c r="A10" s="82" t="s">
        <v>303</v>
      </c>
      <c r="B10" s="83" t="s">
        <v>304</v>
      </c>
      <c r="C10" s="84" t="s">
        <v>323</v>
      </c>
      <c r="D10" s="85" t="s">
        <v>306</v>
      </c>
      <c r="E10" s="85" t="s">
        <v>307</v>
      </c>
      <c r="F10" s="85" t="s">
        <v>308</v>
      </c>
      <c r="G10" s="346" t="s">
        <v>311</v>
      </c>
      <c r="H10" s="85" t="s">
        <v>324</v>
      </c>
      <c r="I10" s="85" t="s">
        <v>325</v>
      </c>
      <c r="J10" s="87"/>
      <c r="K10" s="85" t="s">
        <v>309</v>
      </c>
      <c r="L10" s="89"/>
      <c r="M10" s="17"/>
    </row>
    <row r="11" spans="1:13" x14ac:dyDescent="0.15">
      <c r="A11" s="82" t="s">
        <v>303</v>
      </c>
      <c r="B11" s="83" t="s">
        <v>304</v>
      </c>
      <c r="C11" s="84" t="s">
        <v>326</v>
      </c>
      <c r="D11" s="85" t="s">
        <v>306</v>
      </c>
      <c r="E11" s="85" t="s">
        <v>307</v>
      </c>
      <c r="F11" s="85" t="s">
        <v>327</v>
      </c>
      <c r="G11" s="85" t="s">
        <v>309</v>
      </c>
      <c r="H11" s="85" t="s">
        <v>310</v>
      </c>
      <c r="I11" s="85" t="s">
        <v>322</v>
      </c>
      <c r="J11" s="87"/>
      <c r="K11" s="85" t="s">
        <v>311</v>
      </c>
      <c r="L11" s="88" t="s">
        <v>328</v>
      </c>
      <c r="M11" s="17"/>
    </row>
    <row r="12" spans="1:13" x14ac:dyDescent="0.15">
      <c r="A12" s="82" t="s">
        <v>303</v>
      </c>
      <c r="B12" s="83" t="s">
        <v>304</v>
      </c>
      <c r="C12" s="84" t="s">
        <v>329</v>
      </c>
      <c r="D12" s="85" t="s">
        <v>306</v>
      </c>
      <c r="E12" s="85" t="s">
        <v>307</v>
      </c>
      <c r="F12" s="85" t="s">
        <v>308</v>
      </c>
      <c r="G12" s="346" t="s">
        <v>309</v>
      </c>
      <c r="H12" s="85"/>
      <c r="I12" s="85" t="s">
        <v>310</v>
      </c>
      <c r="J12" s="90">
        <v>0</v>
      </c>
      <c r="K12" s="85" t="s">
        <v>311</v>
      </c>
      <c r="L12" s="88"/>
      <c r="M12" s="17"/>
    </row>
    <row r="13" spans="1:13" x14ac:dyDescent="0.15">
      <c r="A13" s="82" t="s">
        <v>303</v>
      </c>
      <c r="B13" s="83" t="s">
        <v>304</v>
      </c>
      <c r="C13" s="84" t="s">
        <v>330</v>
      </c>
      <c r="D13" s="85" t="s">
        <v>306</v>
      </c>
      <c r="E13" s="85" t="s">
        <v>307</v>
      </c>
      <c r="F13" s="85" t="s">
        <v>308</v>
      </c>
      <c r="G13" s="83" t="s">
        <v>311</v>
      </c>
      <c r="H13" s="85" t="s">
        <v>331</v>
      </c>
      <c r="I13" s="85" t="s">
        <v>332</v>
      </c>
      <c r="J13" s="90"/>
      <c r="K13" s="85" t="s">
        <v>309</v>
      </c>
      <c r="L13" s="86"/>
      <c r="M13" s="17"/>
    </row>
    <row r="14" spans="1:13" x14ac:dyDescent="0.15">
      <c r="A14" s="82" t="s">
        <v>303</v>
      </c>
      <c r="B14" s="83" t="s">
        <v>304</v>
      </c>
      <c r="C14" s="84" t="s">
        <v>333</v>
      </c>
      <c r="D14" s="85" t="s">
        <v>306</v>
      </c>
      <c r="E14" s="85" t="s">
        <v>307</v>
      </c>
      <c r="F14" s="85" t="s">
        <v>308</v>
      </c>
      <c r="G14" s="346" t="s">
        <v>309</v>
      </c>
      <c r="H14" s="85" t="s">
        <v>334</v>
      </c>
      <c r="I14" s="85" t="s">
        <v>335</v>
      </c>
      <c r="J14" s="90"/>
      <c r="K14" s="83" t="s">
        <v>311</v>
      </c>
      <c r="L14" s="89"/>
      <c r="M14" s="17"/>
    </row>
    <row r="15" spans="1:13" x14ac:dyDescent="0.15">
      <c r="A15" s="82" t="s">
        <v>303</v>
      </c>
      <c r="B15" s="83" t="s">
        <v>304</v>
      </c>
      <c r="C15" s="84" t="s">
        <v>336</v>
      </c>
      <c r="D15" s="85" t="s">
        <v>306</v>
      </c>
      <c r="E15" s="85" t="s">
        <v>307</v>
      </c>
      <c r="F15" s="85" t="s">
        <v>308</v>
      </c>
      <c r="G15" s="346" t="s">
        <v>309</v>
      </c>
      <c r="H15" s="85"/>
      <c r="I15" s="85" t="s">
        <v>310</v>
      </c>
      <c r="J15" s="90">
        <v>0</v>
      </c>
      <c r="K15" s="85" t="s">
        <v>311</v>
      </c>
      <c r="L15" s="89"/>
      <c r="M15" s="17"/>
    </row>
    <row r="16" spans="1:13" x14ac:dyDescent="0.15">
      <c r="A16" s="82" t="s">
        <v>303</v>
      </c>
      <c r="B16" s="83" t="s">
        <v>304</v>
      </c>
      <c r="C16" s="84" t="s">
        <v>337</v>
      </c>
      <c r="D16" s="85" t="s">
        <v>306</v>
      </c>
      <c r="E16" s="85" t="s">
        <v>307</v>
      </c>
      <c r="F16" s="85" t="s">
        <v>338</v>
      </c>
      <c r="G16" s="346" t="s">
        <v>309</v>
      </c>
      <c r="H16" s="85" t="s">
        <v>339</v>
      </c>
      <c r="I16" s="85" t="s">
        <v>316</v>
      </c>
      <c r="J16" s="90"/>
      <c r="K16" s="85" t="s">
        <v>311</v>
      </c>
      <c r="L16" s="88" t="s">
        <v>340</v>
      </c>
      <c r="M16" s="17"/>
    </row>
    <row r="17" spans="1:13" ht="14" x14ac:dyDescent="0.15">
      <c r="A17" s="82" t="s">
        <v>303</v>
      </c>
      <c r="B17" s="83" t="s">
        <v>304</v>
      </c>
      <c r="C17" s="84" t="s">
        <v>341</v>
      </c>
      <c r="D17" s="85" t="s">
        <v>306</v>
      </c>
      <c r="E17" s="85" t="s">
        <v>307</v>
      </c>
      <c r="F17" s="85" t="s">
        <v>308</v>
      </c>
      <c r="G17" s="83" t="s">
        <v>311</v>
      </c>
      <c r="H17" s="85" t="s">
        <v>342</v>
      </c>
      <c r="I17" s="85" t="s">
        <v>343</v>
      </c>
      <c r="J17" s="90"/>
      <c r="K17" s="85" t="s">
        <v>309</v>
      </c>
      <c r="L17" s="86" t="s">
        <v>344</v>
      </c>
      <c r="M17" s="17"/>
    </row>
    <row r="18" spans="1:13" x14ac:dyDescent="0.15">
      <c r="A18" s="82" t="s">
        <v>303</v>
      </c>
      <c r="B18" s="83" t="s">
        <v>304</v>
      </c>
      <c r="C18" s="84" t="s">
        <v>345</v>
      </c>
      <c r="D18" s="85" t="s">
        <v>306</v>
      </c>
      <c r="E18" s="85" t="s">
        <v>307</v>
      </c>
      <c r="F18" s="85" t="s">
        <v>308</v>
      </c>
      <c r="G18" s="346" t="s">
        <v>311</v>
      </c>
      <c r="H18" s="85" t="s">
        <v>346</v>
      </c>
      <c r="I18" s="85" t="s">
        <v>343</v>
      </c>
      <c r="J18" s="90"/>
      <c r="K18" s="83" t="s">
        <v>309</v>
      </c>
      <c r="L18" s="89" t="s">
        <v>344</v>
      </c>
      <c r="M18" s="17"/>
    </row>
    <row r="19" spans="1:13" x14ac:dyDescent="0.15">
      <c r="A19" s="82" t="s">
        <v>303</v>
      </c>
      <c r="B19" s="83" t="s">
        <v>304</v>
      </c>
      <c r="C19" s="84" t="s">
        <v>347</v>
      </c>
      <c r="D19" s="85" t="s">
        <v>306</v>
      </c>
      <c r="E19" s="85" t="s">
        <v>307</v>
      </c>
      <c r="F19" s="85" t="s">
        <v>348</v>
      </c>
      <c r="G19" s="346" t="s">
        <v>309</v>
      </c>
      <c r="H19" s="85" t="s">
        <v>322</v>
      </c>
      <c r="I19" s="85" t="s">
        <v>322</v>
      </c>
      <c r="J19" s="90"/>
      <c r="K19" s="85" t="s">
        <v>311</v>
      </c>
      <c r="L19" s="88" t="s">
        <v>349</v>
      </c>
      <c r="M19" s="17"/>
    </row>
    <row r="20" spans="1:13" ht="14" x14ac:dyDescent="0.15">
      <c r="A20" s="82" t="s">
        <v>303</v>
      </c>
      <c r="B20" s="83" t="s">
        <v>304</v>
      </c>
      <c r="C20" s="84" t="s">
        <v>350</v>
      </c>
      <c r="D20" s="85" t="s">
        <v>351</v>
      </c>
      <c r="E20" s="85" t="s">
        <v>307</v>
      </c>
      <c r="F20" s="85" t="s">
        <v>352</v>
      </c>
      <c r="G20" s="83" t="s">
        <v>309</v>
      </c>
      <c r="H20" s="85" t="s">
        <v>322</v>
      </c>
      <c r="I20" s="85" t="s">
        <v>322</v>
      </c>
      <c r="J20" s="90"/>
      <c r="K20" s="85" t="s">
        <v>311</v>
      </c>
      <c r="L20" s="86" t="s">
        <v>353</v>
      </c>
      <c r="M20" s="17"/>
    </row>
    <row r="21" spans="1:13" x14ac:dyDescent="0.15">
      <c r="A21" s="82" t="s">
        <v>303</v>
      </c>
      <c r="B21" s="83" t="s">
        <v>304</v>
      </c>
      <c r="C21" s="84" t="s">
        <v>305</v>
      </c>
      <c r="D21" s="85" t="s">
        <v>351</v>
      </c>
      <c r="E21" s="85" t="s">
        <v>307</v>
      </c>
      <c r="F21" s="85" t="s">
        <v>352</v>
      </c>
      <c r="G21" s="346" t="s">
        <v>309</v>
      </c>
      <c r="H21" s="85" t="s">
        <v>322</v>
      </c>
      <c r="I21" s="85" t="s">
        <v>310</v>
      </c>
      <c r="J21" s="90" t="s">
        <v>322</v>
      </c>
      <c r="K21" s="83" t="s">
        <v>311</v>
      </c>
      <c r="L21" s="89"/>
      <c r="M21" s="17"/>
    </row>
    <row r="22" spans="1:13" x14ac:dyDescent="0.15">
      <c r="A22" s="82" t="s">
        <v>303</v>
      </c>
      <c r="B22" s="83" t="s">
        <v>304</v>
      </c>
      <c r="C22" s="84" t="s">
        <v>314</v>
      </c>
      <c r="D22" s="85" t="s">
        <v>351</v>
      </c>
      <c r="E22" s="85" t="s">
        <v>307</v>
      </c>
      <c r="F22" s="85" t="s">
        <v>354</v>
      </c>
      <c r="G22" s="346" t="s">
        <v>309</v>
      </c>
      <c r="H22" s="85" t="s">
        <v>355</v>
      </c>
      <c r="I22" s="85" t="s">
        <v>356</v>
      </c>
      <c r="J22" s="90"/>
      <c r="K22" s="85" t="s">
        <v>311</v>
      </c>
      <c r="L22" s="88" t="s">
        <v>357</v>
      </c>
      <c r="M22" s="17"/>
    </row>
    <row r="23" spans="1:13" x14ac:dyDescent="0.15">
      <c r="A23" s="82" t="s">
        <v>303</v>
      </c>
      <c r="B23" s="83" t="s">
        <v>304</v>
      </c>
      <c r="C23" s="84" t="s">
        <v>358</v>
      </c>
      <c r="D23" s="85" t="s">
        <v>351</v>
      </c>
      <c r="E23" s="85" t="s">
        <v>307</v>
      </c>
      <c r="F23" s="85" t="s">
        <v>352</v>
      </c>
      <c r="G23" s="83" t="s">
        <v>309</v>
      </c>
      <c r="H23" s="85" t="s">
        <v>322</v>
      </c>
      <c r="I23" s="85" t="s">
        <v>322</v>
      </c>
      <c r="J23" s="90"/>
      <c r="K23" s="85" t="s">
        <v>311</v>
      </c>
      <c r="L23" s="86"/>
      <c r="M23" s="17"/>
    </row>
    <row r="24" spans="1:13" x14ac:dyDescent="0.15">
      <c r="A24" s="82" t="s">
        <v>303</v>
      </c>
      <c r="B24" s="83" t="s">
        <v>304</v>
      </c>
      <c r="C24" s="84" t="s">
        <v>359</v>
      </c>
      <c r="D24" s="85" t="s">
        <v>351</v>
      </c>
      <c r="E24" s="85" t="s">
        <v>307</v>
      </c>
      <c r="F24" s="85" t="s">
        <v>352</v>
      </c>
      <c r="G24" s="346" t="s">
        <v>309</v>
      </c>
      <c r="H24" s="85" t="s">
        <v>322</v>
      </c>
      <c r="I24" s="85" t="s">
        <v>310</v>
      </c>
      <c r="J24" s="90" t="s">
        <v>316</v>
      </c>
      <c r="K24" s="83" t="s">
        <v>311</v>
      </c>
      <c r="L24" s="89"/>
      <c r="M24" s="17"/>
    </row>
    <row r="25" spans="1:13" x14ac:dyDescent="0.15">
      <c r="A25" s="82" t="s">
        <v>303</v>
      </c>
      <c r="B25" s="83" t="s">
        <v>304</v>
      </c>
      <c r="C25" s="84" t="s">
        <v>360</v>
      </c>
      <c r="D25" s="85" t="s">
        <v>351</v>
      </c>
      <c r="E25" s="85" t="s">
        <v>307</v>
      </c>
      <c r="F25" s="85" t="s">
        <v>352</v>
      </c>
      <c r="G25" s="346" t="s">
        <v>309</v>
      </c>
      <c r="H25" s="85" t="s">
        <v>310</v>
      </c>
      <c r="I25" s="85" t="s">
        <v>310</v>
      </c>
      <c r="J25" s="90">
        <v>0</v>
      </c>
      <c r="K25" s="85" t="s">
        <v>311</v>
      </c>
      <c r="L25" s="88"/>
      <c r="M25" s="17"/>
    </row>
    <row r="26" spans="1:13" x14ac:dyDescent="0.15">
      <c r="A26" s="82" t="s">
        <v>303</v>
      </c>
      <c r="B26" s="83" t="s">
        <v>304</v>
      </c>
      <c r="C26" s="84" t="s">
        <v>318</v>
      </c>
      <c r="D26" s="85" t="s">
        <v>351</v>
      </c>
      <c r="E26" s="85" t="s">
        <v>307</v>
      </c>
      <c r="F26" s="85" t="s">
        <v>361</v>
      </c>
      <c r="G26" s="83" t="s">
        <v>309</v>
      </c>
      <c r="H26" s="85" t="s">
        <v>362</v>
      </c>
      <c r="I26" s="85" t="s">
        <v>363</v>
      </c>
      <c r="J26" s="90"/>
      <c r="K26" s="85" t="s">
        <v>311</v>
      </c>
      <c r="L26" s="86"/>
      <c r="M26" s="17"/>
    </row>
    <row r="27" spans="1:13" x14ac:dyDescent="0.15">
      <c r="A27" s="82" t="s">
        <v>303</v>
      </c>
      <c r="B27" s="83" t="s">
        <v>304</v>
      </c>
      <c r="C27" s="84" t="s">
        <v>318</v>
      </c>
      <c r="D27" s="85" t="s">
        <v>351</v>
      </c>
      <c r="E27" s="85" t="s">
        <v>307</v>
      </c>
      <c r="F27" s="85" t="s">
        <v>364</v>
      </c>
      <c r="G27" s="346" t="s">
        <v>309</v>
      </c>
      <c r="H27" s="85" t="s">
        <v>322</v>
      </c>
      <c r="I27" s="85" t="s">
        <v>356</v>
      </c>
      <c r="J27" s="90"/>
      <c r="K27" s="83" t="s">
        <v>311</v>
      </c>
      <c r="L27" s="89"/>
      <c r="M27" s="17"/>
    </row>
    <row r="28" spans="1:13" x14ac:dyDescent="0.15">
      <c r="A28" s="82" t="s">
        <v>303</v>
      </c>
      <c r="B28" s="83" t="s">
        <v>304</v>
      </c>
      <c r="C28" s="84" t="s">
        <v>365</v>
      </c>
      <c r="D28" s="85" t="s">
        <v>351</v>
      </c>
      <c r="E28" s="85" t="s">
        <v>307</v>
      </c>
      <c r="F28" s="85" t="s">
        <v>352</v>
      </c>
      <c r="G28" s="346" t="s">
        <v>309</v>
      </c>
      <c r="H28" s="85" t="s">
        <v>322</v>
      </c>
      <c r="I28" s="85" t="s">
        <v>310</v>
      </c>
      <c r="J28" s="90" t="s">
        <v>322</v>
      </c>
      <c r="K28" s="85" t="s">
        <v>311</v>
      </c>
      <c r="L28" s="88"/>
      <c r="M28" s="17"/>
    </row>
    <row r="29" spans="1:13" x14ac:dyDescent="0.15">
      <c r="A29" s="82" t="s">
        <v>303</v>
      </c>
      <c r="B29" s="83" t="s">
        <v>304</v>
      </c>
      <c r="C29" s="84" t="s">
        <v>366</v>
      </c>
      <c r="D29" s="85" t="s">
        <v>351</v>
      </c>
      <c r="E29" s="85" t="s">
        <v>307</v>
      </c>
      <c r="F29" s="85" t="s">
        <v>352</v>
      </c>
      <c r="G29" s="83" t="s">
        <v>309</v>
      </c>
      <c r="H29" s="85" t="s">
        <v>367</v>
      </c>
      <c r="I29" s="85" t="s">
        <v>310</v>
      </c>
      <c r="J29" s="90" t="s">
        <v>356</v>
      </c>
      <c r="K29" s="85" t="s">
        <v>311</v>
      </c>
      <c r="L29" s="86"/>
      <c r="M29" s="17"/>
    </row>
    <row r="30" spans="1:13" x14ac:dyDescent="0.15">
      <c r="A30" s="82" t="s">
        <v>303</v>
      </c>
      <c r="B30" s="83" t="s">
        <v>304</v>
      </c>
      <c r="C30" s="84" t="s">
        <v>323</v>
      </c>
      <c r="D30" s="85" t="s">
        <v>351</v>
      </c>
      <c r="E30" s="85" t="s">
        <v>307</v>
      </c>
      <c r="F30" s="85" t="s">
        <v>352</v>
      </c>
      <c r="G30" s="346" t="s">
        <v>309</v>
      </c>
      <c r="H30" s="85" t="s">
        <v>368</v>
      </c>
      <c r="I30" s="85" t="s">
        <v>369</v>
      </c>
      <c r="J30" s="90"/>
      <c r="K30" s="83" t="s">
        <v>311</v>
      </c>
      <c r="L30" s="89"/>
      <c r="M30" s="17"/>
    </row>
    <row r="31" spans="1:13" x14ac:dyDescent="0.15">
      <c r="A31" s="82" t="s">
        <v>303</v>
      </c>
      <c r="B31" s="83" t="s">
        <v>304</v>
      </c>
      <c r="C31" s="84" t="s">
        <v>370</v>
      </c>
      <c r="D31" s="85" t="s">
        <v>351</v>
      </c>
      <c r="E31" s="85" t="s">
        <v>307</v>
      </c>
      <c r="F31" s="85" t="s">
        <v>352</v>
      </c>
      <c r="G31" s="346" t="s">
        <v>309</v>
      </c>
      <c r="H31" s="85" t="s">
        <v>371</v>
      </c>
      <c r="I31" s="85" t="s">
        <v>322</v>
      </c>
      <c r="J31" s="90"/>
      <c r="K31" s="85" t="s">
        <v>311</v>
      </c>
      <c r="L31" s="88"/>
      <c r="M31" s="17"/>
    </row>
    <row r="32" spans="1:13" x14ac:dyDescent="0.15">
      <c r="A32" s="82" t="s">
        <v>303</v>
      </c>
      <c r="B32" s="83" t="s">
        <v>304</v>
      </c>
      <c r="C32" s="84" t="s">
        <v>372</v>
      </c>
      <c r="D32" s="85" t="s">
        <v>351</v>
      </c>
      <c r="E32" s="85" t="s">
        <v>307</v>
      </c>
      <c r="F32" s="85" t="s">
        <v>352</v>
      </c>
      <c r="G32" s="83" t="s">
        <v>309</v>
      </c>
      <c r="H32" s="85" t="s">
        <v>373</v>
      </c>
      <c r="I32" s="85" t="s">
        <v>322</v>
      </c>
      <c r="J32" s="90"/>
      <c r="K32" s="85" t="s">
        <v>311</v>
      </c>
      <c r="L32" s="86"/>
      <c r="M32" s="17"/>
    </row>
    <row r="33" spans="1:13" x14ac:dyDescent="0.15">
      <c r="A33" s="82" t="s">
        <v>303</v>
      </c>
      <c r="B33" s="83" t="s">
        <v>304</v>
      </c>
      <c r="C33" s="84" t="s">
        <v>326</v>
      </c>
      <c r="D33" s="85" t="s">
        <v>351</v>
      </c>
      <c r="E33" s="85" t="s">
        <v>307</v>
      </c>
      <c r="F33" s="85" t="s">
        <v>374</v>
      </c>
      <c r="G33" s="346" t="s">
        <v>309</v>
      </c>
      <c r="H33" s="85" t="s">
        <v>375</v>
      </c>
      <c r="I33" s="85" t="s">
        <v>310</v>
      </c>
      <c r="J33" s="90" t="s">
        <v>322</v>
      </c>
      <c r="K33" s="83" t="s">
        <v>311</v>
      </c>
      <c r="L33" s="89" t="s">
        <v>328</v>
      </c>
      <c r="M33" s="17"/>
    </row>
    <row r="34" spans="1:13" x14ac:dyDescent="0.15">
      <c r="A34" s="82" t="s">
        <v>303</v>
      </c>
      <c r="B34" s="83" t="s">
        <v>304</v>
      </c>
      <c r="C34" s="84" t="s">
        <v>376</v>
      </c>
      <c r="D34" s="85" t="s">
        <v>351</v>
      </c>
      <c r="E34" s="85" t="s">
        <v>307</v>
      </c>
      <c r="F34" s="85" t="s">
        <v>377</v>
      </c>
      <c r="G34" s="346" t="s">
        <v>309</v>
      </c>
      <c r="H34" s="85" t="s">
        <v>322</v>
      </c>
      <c r="I34" s="85" t="s">
        <v>322</v>
      </c>
      <c r="J34" s="90"/>
      <c r="K34" s="85" t="s">
        <v>311</v>
      </c>
      <c r="L34" s="88"/>
      <c r="M34" s="17"/>
    </row>
    <row r="35" spans="1:13" x14ac:dyDescent="0.15">
      <c r="A35" s="82" t="s">
        <v>303</v>
      </c>
      <c r="B35" s="83" t="s">
        <v>304</v>
      </c>
      <c r="C35" s="84" t="s">
        <v>329</v>
      </c>
      <c r="D35" s="85" t="s">
        <v>351</v>
      </c>
      <c r="E35" s="85" t="s">
        <v>307</v>
      </c>
      <c r="F35" s="85" t="s">
        <v>352</v>
      </c>
      <c r="G35" s="83" t="s">
        <v>309</v>
      </c>
      <c r="H35" s="85"/>
      <c r="I35" s="85" t="s">
        <v>310</v>
      </c>
      <c r="J35" s="90" t="s">
        <v>322</v>
      </c>
      <c r="K35" s="85" t="s">
        <v>311</v>
      </c>
      <c r="L35" s="86"/>
      <c r="M35" s="17"/>
    </row>
    <row r="36" spans="1:13" x14ac:dyDescent="0.15">
      <c r="A36" s="82" t="s">
        <v>303</v>
      </c>
      <c r="B36" s="83" t="s">
        <v>304</v>
      </c>
      <c r="C36" s="84" t="s">
        <v>378</v>
      </c>
      <c r="D36" s="85" t="s">
        <v>351</v>
      </c>
      <c r="E36" s="85" t="s">
        <v>307</v>
      </c>
      <c r="F36" s="85" t="s">
        <v>352</v>
      </c>
      <c r="G36" s="346" t="s">
        <v>309</v>
      </c>
      <c r="H36" s="85" t="s">
        <v>379</v>
      </c>
      <c r="I36" s="85" t="s">
        <v>356</v>
      </c>
      <c r="J36" s="90"/>
      <c r="K36" s="83" t="s">
        <v>311</v>
      </c>
      <c r="L36" s="89"/>
      <c r="M36" s="17"/>
    </row>
    <row r="37" spans="1:13" x14ac:dyDescent="0.15">
      <c r="A37" s="82" t="s">
        <v>303</v>
      </c>
      <c r="B37" s="83" t="s">
        <v>304</v>
      </c>
      <c r="C37" s="84" t="s">
        <v>330</v>
      </c>
      <c r="D37" s="85" t="s">
        <v>351</v>
      </c>
      <c r="E37" s="85" t="s">
        <v>307</v>
      </c>
      <c r="F37" s="85" t="s">
        <v>352</v>
      </c>
      <c r="G37" s="346" t="s">
        <v>311</v>
      </c>
      <c r="H37" s="85" t="s">
        <v>380</v>
      </c>
      <c r="I37" s="85" t="s">
        <v>310</v>
      </c>
      <c r="J37" s="90" t="s">
        <v>381</v>
      </c>
      <c r="K37" s="85" t="s">
        <v>309</v>
      </c>
      <c r="L37" s="88" t="s">
        <v>382</v>
      </c>
      <c r="M37" s="17"/>
    </row>
    <row r="38" spans="1:13" x14ac:dyDescent="0.15">
      <c r="A38" s="82" t="s">
        <v>303</v>
      </c>
      <c r="B38" s="83" t="s">
        <v>304</v>
      </c>
      <c r="C38" s="84" t="s">
        <v>336</v>
      </c>
      <c r="D38" s="85" t="s">
        <v>351</v>
      </c>
      <c r="E38" s="85" t="s">
        <v>307</v>
      </c>
      <c r="F38" s="85" t="s">
        <v>352</v>
      </c>
      <c r="G38" s="83" t="s">
        <v>309</v>
      </c>
      <c r="H38" s="85" t="s">
        <v>310</v>
      </c>
      <c r="I38" s="85" t="s">
        <v>310</v>
      </c>
      <c r="J38" s="90" t="s">
        <v>322</v>
      </c>
      <c r="K38" s="85" t="s">
        <v>311</v>
      </c>
      <c r="L38" s="86"/>
      <c r="M38" s="17"/>
    </row>
    <row r="39" spans="1:13" x14ac:dyDescent="0.15">
      <c r="A39" s="82" t="s">
        <v>303</v>
      </c>
      <c r="B39" s="83" t="s">
        <v>304</v>
      </c>
      <c r="C39" s="84" t="s">
        <v>383</v>
      </c>
      <c r="D39" s="85" t="s">
        <v>351</v>
      </c>
      <c r="E39" s="85" t="s">
        <v>307</v>
      </c>
      <c r="F39" s="85" t="s">
        <v>352</v>
      </c>
      <c r="G39" s="346" t="s">
        <v>309</v>
      </c>
      <c r="H39" s="85" t="s">
        <v>322</v>
      </c>
      <c r="I39" s="85" t="s">
        <v>310</v>
      </c>
      <c r="J39" s="90" t="s">
        <v>384</v>
      </c>
      <c r="K39" s="83" t="s">
        <v>311</v>
      </c>
      <c r="L39" s="89"/>
      <c r="M39" s="17"/>
    </row>
    <row r="40" spans="1:13" x14ac:dyDescent="0.15">
      <c r="A40" s="82" t="s">
        <v>303</v>
      </c>
      <c r="B40" s="83" t="s">
        <v>304</v>
      </c>
      <c r="C40" s="84" t="s">
        <v>337</v>
      </c>
      <c r="D40" s="85" t="s">
        <v>351</v>
      </c>
      <c r="E40" s="85" t="s">
        <v>307</v>
      </c>
      <c r="F40" s="85" t="s">
        <v>352</v>
      </c>
      <c r="G40" s="346" t="s">
        <v>309</v>
      </c>
      <c r="H40" s="85" t="s">
        <v>356</v>
      </c>
      <c r="I40" s="85" t="s">
        <v>310</v>
      </c>
      <c r="J40" s="90" t="s">
        <v>322</v>
      </c>
      <c r="K40" s="85" t="s">
        <v>311</v>
      </c>
      <c r="L40" s="88" t="s">
        <v>340</v>
      </c>
      <c r="M40" s="17"/>
    </row>
    <row r="41" spans="1:13" x14ac:dyDescent="0.15">
      <c r="A41" s="82" t="s">
        <v>303</v>
      </c>
      <c r="B41" s="83" t="s">
        <v>304</v>
      </c>
      <c r="C41" s="84" t="s">
        <v>385</v>
      </c>
      <c r="D41" s="85" t="s">
        <v>351</v>
      </c>
      <c r="E41" s="85" t="s">
        <v>307</v>
      </c>
      <c r="F41" s="85" t="s">
        <v>352</v>
      </c>
      <c r="G41" s="83" t="s">
        <v>309</v>
      </c>
      <c r="H41" s="85" t="s">
        <v>322</v>
      </c>
      <c r="I41" s="85" t="s">
        <v>310</v>
      </c>
      <c r="J41" s="90" t="s">
        <v>322</v>
      </c>
      <c r="K41" s="85" t="s">
        <v>311</v>
      </c>
      <c r="L41" s="86"/>
      <c r="M41" s="17"/>
    </row>
    <row r="42" spans="1:13" x14ac:dyDescent="0.15">
      <c r="A42" s="82" t="s">
        <v>303</v>
      </c>
      <c r="B42" s="83" t="s">
        <v>304</v>
      </c>
      <c r="C42" s="84" t="s">
        <v>386</v>
      </c>
      <c r="D42" s="85" t="s">
        <v>351</v>
      </c>
      <c r="E42" s="85" t="s">
        <v>307</v>
      </c>
      <c r="F42" s="85" t="s">
        <v>352</v>
      </c>
      <c r="G42" s="346" t="s">
        <v>309</v>
      </c>
      <c r="H42" s="85" t="s">
        <v>363</v>
      </c>
      <c r="I42" s="85" t="s">
        <v>369</v>
      </c>
      <c r="J42" s="90"/>
      <c r="K42" s="83" t="s">
        <v>311</v>
      </c>
      <c r="L42" s="89"/>
      <c r="M42" s="17"/>
    </row>
    <row r="43" spans="1:13" x14ac:dyDescent="0.15">
      <c r="A43" s="82" t="s">
        <v>303</v>
      </c>
      <c r="B43" s="83" t="s">
        <v>304</v>
      </c>
      <c r="C43" s="84" t="s">
        <v>387</v>
      </c>
      <c r="D43" s="85" t="s">
        <v>351</v>
      </c>
      <c r="E43" s="85" t="s">
        <v>307</v>
      </c>
      <c r="F43" s="85" t="s">
        <v>352</v>
      </c>
      <c r="G43" s="346" t="s">
        <v>309</v>
      </c>
      <c r="H43" s="85" t="s">
        <v>322</v>
      </c>
      <c r="I43" s="85" t="s">
        <v>322</v>
      </c>
      <c r="J43" s="90"/>
      <c r="K43" s="85" t="s">
        <v>311</v>
      </c>
      <c r="L43" s="88"/>
      <c r="M43" s="17"/>
    </row>
    <row r="44" spans="1:13" ht="14" x14ac:dyDescent="0.15">
      <c r="A44" s="82" t="s">
        <v>303</v>
      </c>
      <c r="B44" s="83" t="s">
        <v>304</v>
      </c>
      <c r="C44" s="84" t="s">
        <v>388</v>
      </c>
      <c r="D44" s="85" t="s">
        <v>351</v>
      </c>
      <c r="E44" s="85" t="s">
        <v>307</v>
      </c>
      <c r="F44" s="85" t="s">
        <v>352</v>
      </c>
      <c r="G44" s="83" t="s">
        <v>309</v>
      </c>
      <c r="H44" s="85" t="s">
        <v>356</v>
      </c>
      <c r="I44" s="85" t="s">
        <v>322</v>
      </c>
      <c r="J44" s="90"/>
      <c r="K44" s="85" t="s">
        <v>311</v>
      </c>
      <c r="L44" s="86" t="s">
        <v>389</v>
      </c>
      <c r="M44" s="17"/>
    </row>
    <row r="45" spans="1:13" x14ac:dyDescent="0.15">
      <c r="A45" s="82" t="s">
        <v>303</v>
      </c>
      <c r="B45" s="83" t="s">
        <v>304</v>
      </c>
      <c r="C45" s="84" t="s">
        <v>390</v>
      </c>
      <c r="D45" s="85" t="s">
        <v>351</v>
      </c>
      <c r="E45" s="85" t="s">
        <v>307</v>
      </c>
      <c r="F45" s="85" t="s">
        <v>352</v>
      </c>
      <c r="G45" s="346" t="s">
        <v>309</v>
      </c>
      <c r="H45" s="85" t="s">
        <v>322</v>
      </c>
      <c r="I45" s="85" t="s">
        <v>310</v>
      </c>
      <c r="J45" s="90" t="s">
        <v>322</v>
      </c>
      <c r="K45" s="83" t="s">
        <v>311</v>
      </c>
      <c r="L45" s="89"/>
      <c r="M45" s="17"/>
    </row>
    <row r="46" spans="1:13" x14ac:dyDescent="0.15">
      <c r="A46" s="82" t="s">
        <v>303</v>
      </c>
      <c r="B46" s="83" t="s">
        <v>304</v>
      </c>
      <c r="C46" s="84" t="s">
        <v>305</v>
      </c>
      <c r="D46" s="85" t="s">
        <v>391</v>
      </c>
      <c r="E46" s="85" t="s">
        <v>307</v>
      </c>
      <c r="F46" s="85" t="s">
        <v>392</v>
      </c>
      <c r="G46" s="346" t="s">
        <v>311</v>
      </c>
      <c r="H46" s="85">
        <v>47</v>
      </c>
      <c r="I46" s="85" t="s">
        <v>310</v>
      </c>
      <c r="J46" s="90" t="s">
        <v>393</v>
      </c>
      <c r="K46" s="85" t="s">
        <v>309</v>
      </c>
      <c r="L46" s="88"/>
      <c r="M46" s="17"/>
    </row>
    <row r="47" spans="1:13" ht="14" x14ac:dyDescent="0.15">
      <c r="A47" s="82" t="s">
        <v>303</v>
      </c>
      <c r="B47" s="83" t="s">
        <v>304</v>
      </c>
      <c r="C47" s="84" t="s">
        <v>318</v>
      </c>
      <c r="D47" s="85" t="s">
        <v>391</v>
      </c>
      <c r="E47" s="85" t="s">
        <v>307</v>
      </c>
      <c r="F47" s="85" t="s">
        <v>392</v>
      </c>
      <c r="G47" s="83" t="s">
        <v>311</v>
      </c>
      <c r="H47" s="85">
        <v>1775.2706666666666</v>
      </c>
      <c r="I47" s="85">
        <v>21.339622641509401</v>
      </c>
      <c r="J47" s="90" t="s">
        <v>393</v>
      </c>
      <c r="K47" s="85" t="s">
        <v>309</v>
      </c>
      <c r="L47" s="86" t="s">
        <v>394</v>
      </c>
      <c r="M47" s="17"/>
    </row>
    <row r="48" spans="1:13" x14ac:dyDescent="0.15">
      <c r="A48" s="82" t="s">
        <v>303</v>
      </c>
      <c r="B48" s="83" t="s">
        <v>304</v>
      </c>
      <c r="C48" s="84" t="s">
        <v>318</v>
      </c>
      <c r="D48" s="85" t="s">
        <v>391</v>
      </c>
      <c r="E48" s="85" t="s">
        <v>307</v>
      </c>
      <c r="F48" s="85" t="s">
        <v>395</v>
      </c>
      <c r="G48" s="346" t="s">
        <v>311</v>
      </c>
      <c r="H48" s="85">
        <v>534.95233333333329</v>
      </c>
      <c r="I48" s="85">
        <v>9.1388127321161203</v>
      </c>
      <c r="J48" s="90" t="s">
        <v>393</v>
      </c>
      <c r="K48" s="83" t="s">
        <v>309</v>
      </c>
      <c r="L48" s="89" t="s">
        <v>394</v>
      </c>
      <c r="M48" s="17"/>
    </row>
    <row r="49" spans="1:13" x14ac:dyDescent="0.15">
      <c r="A49" s="82" t="s">
        <v>303</v>
      </c>
      <c r="B49" s="83" t="s">
        <v>304</v>
      </c>
      <c r="C49" s="84" t="s">
        <v>314</v>
      </c>
      <c r="D49" s="85" t="s">
        <v>391</v>
      </c>
      <c r="E49" s="85" t="s">
        <v>307</v>
      </c>
      <c r="F49" s="85" t="s">
        <v>392</v>
      </c>
      <c r="G49" s="346" t="s">
        <v>311</v>
      </c>
      <c r="H49" s="85">
        <v>13551.495000000001</v>
      </c>
      <c r="I49" s="85">
        <v>55.171017101710198</v>
      </c>
      <c r="J49" s="90" t="s">
        <v>393</v>
      </c>
      <c r="K49" s="85" t="s">
        <v>309</v>
      </c>
      <c r="L49" s="88" t="s">
        <v>394</v>
      </c>
      <c r="M49" s="17"/>
    </row>
    <row r="50" spans="1:13" ht="14" x14ac:dyDescent="0.15">
      <c r="A50" s="82" t="s">
        <v>303</v>
      </c>
      <c r="B50" s="83" t="s">
        <v>304</v>
      </c>
      <c r="C50" s="84" t="s">
        <v>314</v>
      </c>
      <c r="D50" s="85" t="s">
        <v>391</v>
      </c>
      <c r="E50" s="85" t="s">
        <v>307</v>
      </c>
      <c r="F50" s="85" t="s">
        <v>395</v>
      </c>
      <c r="G50" s="83" t="s">
        <v>311</v>
      </c>
      <c r="H50" s="85">
        <v>3962.1126666666664</v>
      </c>
      <c r="I50" s="85">
        <v>1</v>
      </c>
      <c r="J50" s="90" t="s">
        <v>393</v>
      </c>
      <c r="K50" s="85" t="s">
        <v>311</v>
      </c>
      <c r="L50" s="86" t="s">
        <v>396</v>
      </c>
      <c r="M50" s="17"/>
    </row>
    <row r="51" spans="1:13" x14ac:dyDescent="0.15">
      <c r="A51" s="82" t="s">
        <v>303</v>
      </c>
      <c r="B51" s="83" t="s">
        <v>304</v>
      </c>
      <c r="C51" s="84" t="s">
        <v>387</v>
      </c>
      <c r="D51" s="85" t="s">
        <v>391</v>
      </c>
      <c r="E51" s="85" t="s">
        <v>307</v>
      </c>
      <c r="F51" s="85" t="s">
        <v>397</v>
      </c>
      <c r="G51" s="346" t="s">
        <v>311</v>
      </c>
      <c r="H51" s="85">
        <v>13233.605000000001</v>
      </c>
      <c r="I51" s="85">
        <v>6.2491513758246304</v>
      </c>
      <c r="J51" s="90" t="s">
        <v>393</v>
      </c>
      <c r="K51" s="83" t="s">
        <v>309</v>
      </c>
      <c r="L51" s="89" t="s">
        <v>394</v>
      </c>
      <c r="M51" s="17"/>
    </row>
    <row r="52" spans="1:13" x14ac:dyDescent="0.15">
      <c r="A52" s="82" t="s">
        <v>303</v>
      </c>
      <c r="B52" s="83" t="s">
        <v>304</v>
      </c>
      <c r="C52" s="84" t="s">
        <v>378</v>
      </c>
      <c r="D52" s="85" t="s">
        <v>391</v>
      </c>
      <c r="E52" s="85" t="s">
        <v>307</v>
      </c>
      <c r="F52" s="85" t="s">
        <v>397</v>
      </c>
      <c r="G52" s="346" t="s">
        <v>311</v>
      </c>
      <c r="H52" s="85">
        <v>1098</v>
      </c>
      <c r="I52" s="85">
        <v>8</v>
      </c>
      <c r="J52" s="90" t="s">
        <v>393</v>
      </c>
      <c r="K52" s="85" t="s">
        <v>309</v>
      </c>
      <c r="L52" s="88" t="s">
        <v>394</v>
      </c>
      <c r="M52" s="17"/>
    </row>
    <row r="53" spans="1:13" ht="14" x14ac:dyDescent="0.15">
      <c r="A53" s="82" t="s">
        <v>303</v>
      </c>
      <c r="B53" s="83" t="s">
        <v>304</v>
      </c>
      <c r="C53" s="84" t="s">
        <v>398</v>
      </c>
      <c r="D53" s="85" t="s">
        <v>391</v>
      </c>
      <c r="E53" s="85" t="s">
        <v>307</v>
      </c>
      <c r="F53" s="85" t="s">
        <v>397</v>
      </c>
      <c r="G53" s="83" t="s">
        <v>311</v>
      </c>
      <c r="H53" s="85">
        <v>1451</v>
      </c>
      <c r="I53" s="85" t="s">
        <v>310</v>
      </c>
      <c r="J53" s="90">
        <v>22</v>
      </c>
      <c r="K53" s="85" t="s">
        <v>309</v>
      </c>
      <c r="L53" s="86" t="s">
        <v>394</v>
      </c>
      <c r="M53" s="17"/>
    </row>
    <row r="54" spans="1:13" x14ac:dyDescent="0.15">
      <c r="A54" s="82" t="s">
        <v>303</v>
      </c>
      <c r="B54" s="83" t="s">
        <v>304</v>
      </c>
      <c r="C54" s="84" t="s">
        <v>366</v>
      </c>
      <c r="D54" s="85" t="s">
        <v>391</v>
      </c>
      <c r="E54" s="85" t="s">
        <v>307</v>
      </c>
      <c r="F54" s="85" t="s">
        <v>397</v>
      </c>
      <c r="G54" s="346" t="s">
        <v>311</v>
      </c>
      <c r="H54" s="85">
        <v>867.19999999999993</v>
      </c>
      <c r="I54" s="85" t="s">
        <v>310</v>
      </c>
      <c r="J54" s="90">
        <v>37</v>
      </c>
      <c r="K54" s="83" t="s">
        <v>309</v>
      </c>
      <c r="L54" s="89" t="s">
        <v>394</v>
      </c>
      <c r="M54" s="17"/>
    </row>
    <row r="55" spans="1:13" x14ac:dyDescent="0.15">
      <c r="A55" s="82" t="s">
        <v>303</v>
      </c>
      <c r="B55" s="83" t="s">
        <v>304</v>
      </c>
      <c r="C55" s="84" t="s">
        <v>399</v>
      </c>
      <c r="D55" s="85" t="s">
        <v>391</v>
      </c>
      <c r="E55" s="85" t="s">
        <v>307</v>
      </c>
      <c r="F55" s="85" t="s">
        <v>397</v>
      </c>
      <c r="G55" s="346" t="s">
        <v>311</v>
      </c>
      <c r="H55" s="85">
        <v>4.4943333333333335</v>
      </c>
      <c r="I55" s="85" t="s">
        <v>310</v>
      </c>
      <c r="J55" s="90">
        <v>24</v>
      </c>
      <c r="K55" s="85" t="s">
        <v>309</v>
      </c>
      <c r="L55" s="88" t="s">
        <v>394</v>
      </c>
      <c r="M55" s="17"/>
    </row>
    <row r="56" spans="1:13" ht="14" x14ac:dyDescent="0.15">
      <c r="A56" s="82" t="s">
        <v>303</v>
      </c>
      <c r="B56" s="83" t="s">
        <v>304</v>
      </c>
      <c r="C56" s="84" t="s">
        <v>400</v>
      </c>
      <c r="D56" s="85" t="s">
        <v>391</v>
      </c>
      <c r="E56" s="85" t="s">
        <v>307</v>
      </c>
      <c r="F56" s="85" t="s">
        <v>397</v>
      </c>
      <c r="G56" s="83" t="s">
        <v>311</v>
      </c>
      <c r="H56" s="85">
        <v>72.617333333333335</v>
      </c>
      <c r="I56" s="85" t="s">
        <v>310</v>
      </c>
      <c r="J56" s="90">
        <v>24</v>
      </c>
      <c r="K56" s="85" t="s">
        <v>309</v>
      </c>
      <c r="L56" s="86" t="s">
        <v>394</v>
      </c>
      <c r="M56" s="17"/>
    </row>
    <row r="57" spans="1:13" x14ac:dyDescent="0.15">
      <c r="A57" s="82" t="s">
        <v>303</v>
      </c>
      <c r="B57" s="83" t="s">
        <v>304</v>
      </c>
      <c r="C57" s="84" t="s">
        <v>336</v>
      </c>
      <c r="D57" s="85" t="s">
        <v>391</v>
      </c>
      <c r="E57" s="85" t="s">
        <v>307</v>
      </c>
      <c r="F57" s="85" t="s">
        <v>397</v>
      </c>
      <c r="G57" s="346" t="s">
        <v>311</v>
      </c>
      <c r="H57" s="85">
        <v>1.2446666666666666</v>
      </c>
      <c r="I57" s="85">
        <v>2</v>
      </c>
      <c r="J57" s="90" t="s">
        <v>393</v>
      </c>
      <c r="K57" s="83" t="s">
        <v>309</v>
      </c>
      <c r="L57" s="89" t="s">
        <v>394</v>
      </c>
      <c r="M57" s="17"/>
    </row>
    <row r="58" spans="1:13" x14ac:dyDescent="0.15">
      <c r="A58" s="82" t="s">
        <v>303</v>
      </c>
      <c r="B58" s="83" t="s">
        <v>304</v>
      </c>
      <c r="C58" s="84" t="s">
        <v>401</v>
      </c>
      <c r="D58" s="85" t="s">
        <v>391</v>
      </c>
      <c r="E58" s="85" t="s">
        <v>307</v>
      </c>
      <c r="F58" s="85" t="s">
        <v>397</v>
      </c>
      <c r="G58" s="346" t="s">
        <v>309</v>
      </c>
      <c r="H58" s="85">
        <v>10.480666666666666</v>
      </c>
      <c r="I58" s="85" t="s">
        <v>310</v>
      </c>
      <c r="J58" s="90">
        <v>7</v>
      </c>
      <c r="K58" s="85" t="s">
        <v>309</v>
      </c>
      <c r="L58" s="88" t="s">
        <v>394</v>
      </c>
      <c r="M58" s="17"/>
    </row>
    <row r="59" spans="1:13" ht="14" x14ac:dyDescent="0.15">
      <c r="A59" s="82" t="s">
        <v>303</v>
      </c>
      <c r="B59" s="83" t="s">
        <v>304</v>
      </c>
      <c r="C59" s="84" t="s">
        <v>402</v>
      </c>
      <c r="D59" s="85" t="s">
        <v>391</v>
      </c>
      <c r="E59" s="85" t="s">
        <v>307</v>
      </c>
      <c r="F59" s="85" t="s">
        <v>392</v>
      </c>
      <c r="G59" s="83" t="s">
        <v>309</v>
      </c>
      <c r="H59" s="85">
        <v>272.47733333333332</v>
      </c>
      <c r="I59" s="85" t="s">
        <v>393</v>
      </c>
      <c r="J59" s="90" t="s">
        <v>393</v>
      </c>
      <c r="K59" s="85" t="s">
        <v>309</v>
      </c>
      <c r="L59" s="86" t="s">
        <v>403</v>
      </c>
      <c r="M59" s="17"/>
    </row>
    <row r="60" spans="1:13" x14ac:dyDescent="0.15">
      <c r="A60" s="82" t="s">
        <v>303</v>
      </c>
      <c r="B60" s="83" t="s">
        <v>304</v>
      </c>
      <c r="C60" s="84" t="s">
        <v>404</v>
      </c>
      <c r="D60" s="85" t="s">
        <v>391</v>
      </c>
      <c r="E60" s="85" t="s">
        <v>307</v>
      </c>
      <c r="F60" s="85" t="s">
        <v>392</v>
      </c>
      <c r="G60" s="346" t="s">
        <v>309</v>
      </c>
      <c r="H60" s="85">
        <v>200.87866666666665</v>
      </c>
      <c r="I60" s="85" t="s">
        <v>393</v>
      </c>
      <c r="J60" s="90" t="s">
        <v>393</v>
      </c>
      <c r="K60" s="83" t="s">
        <v>309</v>
      </c>
      <c r="L60" s="89" t="s">
        <v>405</v>
      </c>
      <c r="M60" s="17"/>
    </row>
    <row r="61" spans="1:13" x14ac:dyDescent="0.15">
      <c r="A61" s="82" t="s">
        <v>303</v>
      </c>
      <c r="B61" s="83" t="s">
        <v>304</v>
      </c>
      <c r="C61" s="84" t="s">
        <v>406</v>
      </c>
      <c r="D61" s="85" t="s">
        <v>391</v>
      </c>
      <c r="E61" s="85" t="s">
        <v>307</v>
      </c>
      <c r="F61" s="85" t="s">
        <v>392</v>
      </c>
      <c r="G61" s="346" t="s">
        <v>309</v>
      </c>
      <c r="H61" s="85">
        <v>0</v>
      </c>
      <c r="I61" s="85" t="s">
        <v>393</v>
      </c>
      <c r="J61" s="90" t="s">
        <v>393</v>
      </c>
      <c r="K61" s="85" t="s">
        <v>309</v>
      </c>
      <c r="L61" s="88" t="s">
        <v>407</v>
      </c>
      <c r="M61" s="17"/>
    </row>
    <row r="62" spans="1:13" ht="14" x14ac:dyDescent="0.15">
      <c r="A62" s="82" t="s">
        <v>303</v>
      </c>
      <c r="B62" s="83" t="s">
        <v>304</v>
      </c>
      <c r="C62" s="84" t="s">
        <v>350</v>
      </c>
      <c r="D62" s="85" t="s">
        <v>408</v>
      </c>
      <c r="E62" s="85" t="s">
        <v>307</v>
      </c>
      <c r="F62" s="85" t="s">
        <v>409</v>
      </c>
      <c r="G62" s="83" t="s">
        <v>309</v>
      </c>
      <c r="H62" s="85" t="s">
        <v>410</v>
      </c>
      <c r="I62" s="85" t="s">
        <v>322</v>
      </c>
      <c r="J62" s="90"/>
      <c r="K62" s="85" t="s">
        <v>311</v>
      </c>
      <c r="L62" s="86" t="s">
        <v>411</v>
      </c>
      <c r="M62" s="17"/>
    </row>
    <row r="63" spans="1:13" x14ac:dyDescent="0.15">
      <c r="A63" s="82" t="s">
        <v>303</v>
      </c>
      <c r="B63" s="83" t="s">
        <v>304</v>
      </c>
      <c r="C63" s="84" t="s">
        <v>412</v>
      </c>
      <c r="D63" s="85" t="s">
        <v>408</v>
      </c>
      <c r="E63" s="85" t="s">
        <v>307</v>
      </c>
      <c r="F63" s="85" t="s">
        <v>409</v>
      </c>
      <c r="G63" s="346" t="s">
        <v>309</v>
      </c>
      <c r="H63" s="85" t="s">
        <v>413</v>
      </c>
      <c r="I63" s="85" t="s">
        <v>310</v>
      </c>
      <c r="J63" s="90" t="s">
        <v>414</v>
      </c>
      <c r="K63" s="83" t="s">
        <v>311</v>
      </c>
      <c r="L63" s="89"/>
      <c r="M63" s="17"/>
    </row>
    <row r="64" spans="1:13" x14ac:dyDescent="0.15">
      <c r="A64" s="82" t="s">
        <v>303</v>
      </c>
      <c r="B64" s="83" t="s">
        <v>304</v>
      </c>
      <c r="C64" s="84" t="s">
        <v>305</v>
      </c>
      <c r="D64" s="85" t="s">
        <v>408</v>
      </c>
      <c r="E64" s="85" t="s">
        <v>307</v>
      </c>
      <c r="F64" s="85" t="s">
        <v>415</v>
      </c>
      <c r="G64" s="346" t="s">
        <v>311</v>
      </c>
      <c r="H64" s="85" t="s">
        <v>363</v>
      </c>
      <c r="I64" s="85" t="s">
        <v>310</v>
      </c>
      <c r="J64" s="90" t="s">
        <v>322</v>
      </c>
      <c r="K64" s="85" t="s">
        <v>311</v>
      </c>
      <c r="L64" s="88" t="s">
        <v>317</v>
      </c>
      <c r="M64" s="17"/>
    </row>
    <row r="65" spans="1:13" x14ac:dyDescent="0.15">
      <c r="A65" s="82" t="s">
        <v>303</v>
      </c>
      <c r="B65" s="83" t="s">
        <v>304</v>
      </c>
      <c r="C65" s="84" t="s">
        <v>416</v>
      </c>
      <c r="D65" s="85" t="s">
        <v>408</v>
      </c>
      <c r="E65" s="85" t="s">
        <v>307</v>
      </c>
      <c r="F65" s="85" t="s">
        <v>409</v>
      </c>
      <c r="G65" s="83" t="s">
        <v>309</v>
      </c>
      <c r="H65" s="85" t="s">
        <v>417</v>
      </c>
      <c r="I65" s="85" t="s">
        <v>356</v>
      </c>
      <c r="J65" s="90"/>
      <c r="K65" s="85" t="s">
        <v>311</v>
      </c>
      <c r="L65" s="86"/>
      <c r="M65" s="17"/>
    </row>
    <row r="66" spans="1:13" x14ac:dyDescent="0.15">
      <c r="A66" s="82" t="s">
        <v>303</v>
      </c>
      <c r="B66" s="83" t="s">
        <v>304</v>
      </c>
      <c r="C66" s="84" t="s">
        <v>359</v>
      </c>
      <c r="D66" s="85" t="s">
        <v>408</v>
      </c>
      <c r="E66" s="85" t="s">
        <v>307</v>
      </c>
      <c r="F66" s="85" t="s">
        <v>409</v>
      </c>
      <c r="G66" s="346" t="s">
        <v>309</v>
      </c>
      <c r="H66" s="85" t="s">
        <v>322</v>
      </c>
      <c r="I66" s="85" t="s">
        <v>310</v>
      </c>
      <c r="J66" s="90" t="s">
        <v>418</v>
      </c>
      <c r="K66" s="83" t="s">
        <v>311</v>
      </c>
      <c r="L66" s="89"/>
      <c r="M66" s="17"/>
    </row>
    <row r="67" spans="1:13" x14ac:dyDescent="0.15">
      <c r="A67" s="82" t="s">
        <v>303</v>
      </c>
      <c r="B67" s="83" t="s">
        <v>304</v>
      </c>
      <c r="C67" s="84" t="s">
        <v>312</v>
      </c>
      <c r="D67" s="85" t="s">
        <v>408</v>
      </c>
      <c r="E67" s="85" t="s">
        <v>307</v>
      </c>
      <c r="F67" s="85" t="s">
        <v>409</v>
      </c>
      <c r="G67" s="346" t="s">
        <v>309</v>
      </c>
      <c r="H67" s="85" t="s">
        <v>363</v>
      </c>
      <c r="I67" s="85" t="s">
        <v>419</v>
      </c>
      <c r="J67" s="90"/>
      <c r="K67" s="85" t="s">
        <v>311</v>
      </c>
      <c r="L67" s="88"/>
      <c r="M67" s="17"/>
    </row>
    <row r="68" spans="1:13" x14ac:dyDescent="0.15">
      <c r="A68" s="82" t="s">
        <v>303</v>
      </c>
      <c r="B68" s="83" t="s">
        <v>304</v>
      </c>
      <c r="C68" s="84" t="s">
        <v>314</v>
      </c>
      <c r="D68" s="85" t="s">
        <v>408</v>
      </c>
      <c r="E68" s="85" t="s">
        <v>307</v>
      </c>
      <c r="F68" s="85" t="s">
        <v>415</v>
      </c>
      <c r="G68" s="83" t="s">
        <v>311</v>
      </c>
      <c r="H68" s="85" t="s">
        <v>420</v>
      </c>
      <c r="I68" s="85" t="s">
        <v>421</v>
      </c>
      <c r="J68" s="90"/>
      <c r="K68" s="85" t="s">
        <v>309</v>
      </c>
      <c r="L68" s="86"/>
      <c r="M68" s="17"/>
    </row>
    <row r="69" spans="1:13" x14ac:dyDescent="0.15">
      <c r="A69" s="82" t="s">
        <v>303</v>
      </c>
      <c r="B69" s="83" t="s">
        <v>304</v>
      </c>
      <c r="C69" s="84" t="s">
        <v>422</v>
      </c>
      <c r="D69" s="85" t="s">
        <v>408</v>
      </c>
      <c r="E69" s="85" t="s">
        <v>307</v>
      </c>
      <c r="F69" s="85" t="s">
        <v>415</v>
      </c>
      <c r="G69" s="346" t="s">
        <v>311</v>
      </c>
      <c r="H69" s="85" t="s">
        <v>423</v>
      </c>
      <c r="I69" s="85" t="s">
        <v>310</v>
      </c>
      <c r="J69" s="90" t="s">
        <v>424</v>
      </c>
      <c r="K69" s="83" t="s">
        <v>309</v>
      </c>
      <c r="L69" s="89"/>
      <c r="M69" s="17"/>
    </row>
    <row r="70" spans="1:13" x14ac:dyDescent="0.15">
      <c r="A70" s="82" t="s">
        <v>303</v>
      </c>
      <c r="B70" s="83" t="s">
        <v>304</v>
      </c>
      <c r="C70" s="84" t="s">
        <v>425</v>
      </c>
      <c r="D70" s="85" t="s">
        <v>408</v>
      </c>
      <c r="E70" s="85" t="s">
        <v>307</v>
      </c>
      <c r="F70" s="85" t="s">
        <v>415</v>
      </c>
      <c r="G70" s="346" t="s">
        <v>309</v>
      </c>
      <c r="H70" s="85" t="s">
        <v>322</v>
      </c>
      <c r="I70" s="85" t="s">
        <v>310</v>
      </c>
      <c r="J70" s="90" t="s">
        <v>426</v>
      </c>
      <c r="K70" s="85" t="s">
        <v>311</v>
      </c>
      <c r="L70" s="88"/>
      <c r="M70" s="17"/>
    </row>
    <row r="71" spans="1:13" x14ac:dyDescent="0.15">
      <c r="A71" s="82" t="s">
        <v>303</v>
      </c>
      <c r="B71" s="83" t="s">
        <v>304</v>
      </c>
      <c r="C71" s="84" t="s">
        <v>318</v>
      </c>
      <c r="D71" s="85" t="s">
        <v>408</v>
      </c>
      <c r="E71" s="85" t="s">
        <v>307</v>
      </c>
      <c r="F71" s="85" t="s">
        <v>415</v>
      </c>
      <c r="G71" s="83" t="s">
        <v>311</v>
      </c>
      <c r="H71" s="85" t="s">
        <v>427</v>
      </c>
      <c r="I71" s="85" t="s">
        <v>418</v>
      </c>
      <c r="J71" s="90"/>
      <c r="K71" s="85" t="s">
        <v>309</v>
      </c>
      <c r="L71" s="86"/>
      <c r="M71" s="17"/>
    </row>
    <row r="72" spans="1:13" x14ac:dyDescent="0.15">
      <c r="A72" s="82" t="s">
        <v>303</v>
      </c>
      <c r="B72" s="83" t="s">
        <v>304</v>
      </c>
      <c r="C72" s="84" t="s">
        <v>365</v>
      </c>
      <c r="D72" s="85" t="s">
        <v>408</v>
      </c>
      <c r="E72" s="85" t="s">
        <v>307</v>
      </c>
      <c r="F72" s="85" t="s">
        <v>409</v>
      </c>
      <c r="G72" s="346" t="s">
        <v>309</v>
      </c>
      <c r="H72" s="85" t="s">
        <v>428</v>
      </c>
      <c r="I72" s="85" t="s">
        <v>363</v>
      </c>
      <c r="J72" s="90"/>
      <c r="K72" s="83" t="s">
        <v>311</v>
      </c>
      <c r="L72" s="89" t="s">
        <v>429</v>
      </c>
      <c r="M72" s="17"/>
    </row>
    <row r="73" spans="1:13" x14ac:dyDescent="0.15">
      <c r="A73" s="82" t="s">
        <v>303</v>
      </c>
      <c r="B73" s="83" t="s">
        <v>304</v>
      </c>
      <c r="C73" s="84" t="s">
        <v>430</v>
      </c>
      <c r="D73" s="85" t="s">
        <v>408</v>
      </c>
      <c r="E73" s="85" t="s">
        <v>307</v>
      </c>
      <c r="F73" s="85" t="s">
        <v>409</v>
      </c>
      <c r="G73" s="346" t="s">
        <v>309</v>
      </c>
      <c r="H73" s="85" t="s">
        <v>310</v>
      </c>
      <c r="I73" s="85" t="s">
        <v>310</v>
      </c>
      <c r="J73" s="90" t="s">
        <v>322</v>
      </c>
      <c r="K73" s="85" t="s">
        <v>311</v>
      </c>
      <c r="L73" s="88"/>
      <c r="M73" s="17"/>
    </row>
    <row r="74" spans="1:13" ht="14" x14ac:dyDescent="0.15">
      <c r="A74" s="82" t="s">
        <v>303</v>
      </c>
      <c r="B74" s="83" t="s">
        <v>304</v>
      </c>
      <c r="C74" s="84" t="s">
        <v>431</v>
      </c>
      <c r="D74" s="85" t="s">
        <v>408</v>
      </c>
      <c r="E74" s="85" t="s">
        <v>307</v>
      </c>
      <c r="F74" s="85" t="s">
        <v>415</v>
      </c>
      <c r="G74" s="83" t="s">
        <v>309</v>
      </c>
      <c r="H74" s="85" t="s">
        <v>356</v>
      </c>
      <c r="I74" s="85" t="s">
        <v>322</v>
      </c>
      <c r="J74" s="90"/>
      <c r="K74" s="85" t="s">
        <v>311</v>
      </c>
      <c r="L74" s="86" t="s">
        <v>432</v>
      </c>
      <c r="M74" s="17"/>
    </row>
    <row r="75" spans="1:13" x14ac:dyDescent="0.15">
      <c r="A75" s="82" t="s">
        <v>303</v>
      </c>
      <c r="B75" s="83" t="s">
        <v>304</v>
      </c>
      <c r="C75" s="84" t="s">
        <v>433</v>
      </c>
      <c r="D75" s="85" t="s">
        <v>408</v>
      </c>
      <c r="E75" s="85" t="s">
        <v>307</v>
      </c>
      <c r="F75" s="85" t="s">
        <v>415</v>
      </c>
      <c r="G75" s="346" t="s">
        <v>309</v>
      </c>
      <c r="H75" s="85" t="s">
        <v>363</v>
      </c>
      <c r="I75" s="85" t="s">
        <v>322</v>
      </c>
      <c r="J75" s="90"/>
      <c r="K75" s="83" t="s">
        <v>311</v>
      </c>
      <c r="L75" s="89" t="s">
        <v>432</v>
      </c>
      <c r="M75" s="17"/>
    </row>
    <row r="76" spans="1:13" x14ac:dyDescent="0.15">
      <c r="A76" s="82" t="s">
        <v>303</v>
      </c>
      <c r="B76" s="83" t="s">
        <v>304</v>
      </c>
      <c r="C76" s="84" t="s">
        <v>366</v>
      </c>
      <c r="D76" s="85" t="s">
        <v>408</v>
      </c>
      <c r="E76" s="85" t="s">
        <v>307</v>
      </c>
      <c r="F76" s="85" t="s">
        <v>415</v>
      </c>
      <c r="G76" s="346" t="s">
        <v>311</v>
      </c>
      <c r="H76" s="85" t="s">
        <v>434</v>
      </c>
      <c r="I76" s="85" t="s">
        <v>310</v>
      </c>
      <c r="J76" s="90" t="s">
        <v>435</v>
      </c>
      <c r="K76" s="85" t="s">
        <v>309</v>
      </c>
      <c r="L76" s="88"/>
      <c r="M76" s="17"/>
    </row>
    <row r="77" spans="1:13" ht="14" x14ac:dyDescent="0.15">
      <c r="A77" s="82" t="s">
        <v>303</v>
      </c>
      <c r="B77" s="83" t="s">
        <v>304</v>
      </c>
      <c r="C77" s="84" t="s">
        <v>436</v>
      </c>
      <c r="D77" s="85" t="s">
        <v>408</v>
      </c>
      <c r="E77" s="85" t="s">
        <v>307</v>
      </c>
      <c r="F77" s="85" t="s">
        <v>415</v>
      </c>
      <c r="G77" s="83" t="s">
        <v>309</v>
      </c>
      <c r="H77" s="85" t="s">
        <v>437</v>
      </c>
      <c r="I77" s="85" t="s">
        <v>373</v>
      </c>
      <c r="J77" s="90"/>
      <c r="K77" s="85" t="s">
        <v>311</v>
      </c>
      <c r="L77" s="86" t="s">
        <v>438</v>
      </c>
      <c r="M77" s="17"/>
    </row>
    <row r="78" spans="1:13" x14ac:dyDescent="0.15">
      <c r="A78" s="82" t="s">
        <v>303</v>
      </c>
      <c r="B78" s="83" t="s">
        <v>304</v>
      </c>
      <c r="C78" s="84" t="s">
        <v>439</v>
      </c>
      <c r="D78" s="85" t="s">
        <v>408</v>
      </c>
      <c r="E78" s="85" t="s">
        <v>307</v>
      </c>
      <c r="F78" s="85" t="s">
        <v>409</v>
      </c>
      <c r="G78" s="346" t="s">
        <v>309</v>
      </c>
      <c r="H78" s="85" t="s">
        <v>440</v>
      </c>
      <c r="I78" s="85" t="s">
        <v>373</v>
      </c>
      <c r="J78" s="90"/>
      <c r="K78" s="83" t="s">
        <v>311</v>
      </c>
      <c r="L78" s="89" t="s">
        <v>438</v>
      </c>
      <c r="M78" s="17"/>
    </row>
    <row r="79" spans="1:13" x14ac:dyDescent="0.15">
      <c r="A79" s="82" t="s">
        <v>303</v>
      </c>
      <c r="B79" s="83" t="s">
        <v>304</v>
      </c>
      <c r="C79" s="84" t="s">
        <v>441</v>
      </c>
      <c r="D79" s="85" t="s">
        <v>408</v>
      </c>
      <c r="E79" s="85" t="s">
        <v>307</v>
      </c>
      <c r="F79" s="85" t="s">
        <v>409</v>
      </c>
      <c r="G79" s="346" t="s">
        <v>309</v>
      </c>
      <c r="H79" s="85" t="s">
        <v>310</v>
      </c>
      <c r="I79" s="85" t="s">
        <v>322</v>
      </c>
      <c r="J79" s="90"/>
      <c r="K79" s="85" t="s">
        <v>311</v>
      </c>
      <c r="L79" s="88"/>
      <c r="M79" s="17"/>
    </row>
    <row r="80" spans="1:13" ht="14" x14ac:dyDescent="0.15">
      <c r="A80" s="82" t="s">
        <v>303</v>
      </c>
      <c r="B80" s="83" t="s">
        <v>304</v>
      </c>
      <c r="C80" s="84" t="s">
        <v>323</v>
      </c>
      <c r="D80" s="85" t="s">
        <v>408</v>
      </c>
      <c r="E80" s="85" t="s">
        <v>307</v>
      </c>
      <c r="F80" s="85" t="s">
        <v>409</v>
      </c>
      <c r="G80" s="83" t="s">
        <v>311</v>
      </c>
      <c r="H80" s="85" t="s">
        <v>442</v>
      </c>
      <c r="I80" s="85" t="s">
        <v>371</v>
      </c>
      <c r="J80" s="90"/>
      <c r="K80" s="85" t="s">
        <v>311</v>
      </c>
      <c r="L80" s="86" t="s">
        <v>317</v>
      </c>
      <c r="M80" s="17"/>
    </row>
    <row r="81" spans="1:13" x14ac:dyDescent="0.15">
      <c r="A81" s="82" t="s">
        <v>303</v>
      </c>
      <c r="B81" s="83" t="s">
        <v>304</v>
      </c>
      <c r="C81" s="84" t="s">
        <v>370</v>
      </c>
      <c r="D81" s="85" t="s">
        <v>408</v>
      </c>
      <c r="E81" s="85" t="s">
        <v>307</v>
      </c>
      <c r="F81" s="85" t="s">
        <v>415</v>
      </c>
      <c r="G81" s="346" t="s">
        <v>309</v>
      </c>
      <c r="H81" s="85" t="s">
        <v>443</v>
      </c>
      <c r="I81" s="85" t="s">
        <v>363</v>
      </c>
      <c r="J81" s="90"/>
      <c r="K81" s="83" t="s">
        <v>311</v>
      </c>
      <c r="L81" s="89"/>
      <c r="M81" s="17"/>
    </row>
    <row r="82" spans="1:13" x14ac:dyDescent="0.15">
      <c r="A82" s="82" t="s">
        <v>303</v>
      </c>
      <c r="B82" s="83" t="s">
        <v>304</v>
      </c>
      <c r="C82" s="84" t="s">
        <v>372</v>
      </c>
      <c r="D82" s="85" t="s">
        <v>408</v>
      </c>
      <c r="E82" s="85" t="s">
        <v>307</v>
      </c>
      <c r="F82" s="85" t="s">
        <v>444</v>
      </c>
      <c r="G82" s="346" t="s">
        <v>309</v>
      </c>
      <c r="H82" s="85" t="s">
        <v>445</v>
      </c>
      <c r="I82" s="85" t="s">
        <v>367</v>
      </c>
      <c r="J82" s="90"/>
      <c r="K82" s="85" t="s">
        <v>311</v>
      </c>
      <c r="L82" s="88"/>
      <c r="M82" s="17"/>
    </row>
    <row r="83" spans="1:13" ht="14" x14ac:dyDescent="0.15">
      <c r="A83" s="82" t="s">
        <v>303</v>
      </c>
      <c r="B83" s="83" t="s">
        <v>304</v>
      </c>
      <c r="C83" s="84" t="s">
        <v>326</v>
      </c>
      <c r="D83" s="85" t="s">
        <v>408</v>
      </c>
      <c r="E83" s="85" t="s">
        <v>307</v>
      </c>
      <c r="F83" s="85" t="s">
        <v>415</v>
      </c>
      <c r="G83" s="83" t="s">
        <v>309</v>
      </c>
      <c r="H83" s="85" t="s">
        <v>446</v>
      </c>
      <c r="I83" s="85" t="s">
        <v>322</v>
      </c>
      <c r="J83" s="90"/>
      <c r="K83" s="85" t="s">
        <v>311</v>
      </c>
      <c r="L83" s="86" t="s">
        <v>328</v>
      </c>
      <c r="M83" s="17"/>
    </row>
    <row r="84" spans="1:13" x14ac:dyDescent="0.15">
      <c r="A84" s="82" t="s">
        <v>303</v>
      </c>
      <c r="B84" s="83" t="s">
        <v>304</v>
      </c>
      <c r="C84" s="84" t="s">
        <v>447</v>
      </c>
      <c r="D84" s="85" t="s">
        <v>408</v>
      </c>
      <c r="E84" s="85" t="s">
        <v>307</v>
      </c>
      <c r="F84" s="85" t="s">
        <v>415</v>
      </c>
      <c r="G84" s="346" t="s">
        <v>309</v>
      </c>
      <c r="H84" s="85" t="s">
        <v>448</v>
      </c>
      <c r="I84" s="85" t="s">
        <v>363</v>
      </c>
      <c r="J84" s="90"/>
      <c r="K84" s="83" t="s">
        <v>311</v>
      </c>
      <c r="L84" s="89" t="s">
        <v>449</v>
      </c>
      <c r="M84" s="17"/>
    </row>
    <row r="85" spans="1:13" x14ac:dyDescent="0.15">
      <c r="A85" s="82" t="s">
        <v>303</v>
      </c>
      <c r="B85" s="83" t="s">
        <v>304</v>
      </c>
      <c r="C85" s="84" t="s">
        <v>450</v>
      </c>
      <c r="D85" s="85" t="s">
        <v>408</v>
      </c>
      <c r="E85" s="85" t="s">
        <v>307</v>
      </c>
      <c r="F85" s="85" t="s">
        <v>409</v>
      </c>
      <c r="G85" s="346" t="s">
        <v>309</v>
      </c>
      <c r="H85" s="85" t="s">
        <v>322</v>
      </c>
      <c r="I85" s="85" t="s">
        <v>419</v>
      </c>
      <c r="J85" s="90"/>
      <c r="K85" s="85" t="s">
        <v>311</v>
      </c>
      <c r="L85" s="88"/>
      <c r="M85" s="17"/>
    </row>
    <row r="86" spans="1:13" x14ac:dyDescent="0.15">
      <c r="A86" s="82" t="s">
        <v>303</v>
      </c>
      <c r="B86" s="83" t="s">
        <v>304</v>
      </c>
      <c r="C86" s="84" t="s">
        <v>451</v>
      </c>
      <c r="D86" s="85" t="s">
        <v>408</v>
      </c>
      <c r="E86" s="85" t="s">
        <v>307</v>
      </c>
      <c r="F86" s="85" t="s">
        <v>409</v>
      </c>
      <c r="G86" s="83" t="s">
        <v>309</v>
      </c>
      <c r="H86" s="85" t="s">
        <v>452</v>
      </c>
      <c r="I86" s="85" t="s">
        <v>316</v>
      </c>
      <c r="J86" s="90"/>
      <c r="K86" s="85" t="s">
        <v>311</v>
      </c>
      <c r="L86" s="86"/>
      <c r="M86" s="17"/>
    </row>
    <row r="87" spans="1:13" x14ac:dyDescent="0.15">
      <c r="A87" s="82" t="s">
        <v>303</v>
      </c>
      <c r="B87" s="83" t="s">
        <v>304</v>
      </c>
      <c r="C87" s="84" t="s">
        <v>453</v>
      </c>
      <c r="D87" s="85" t="s">
        <v>408</v>
      </c>
      <c r="E87" s="85" t="s">
        <v>307</v>
      </c>
      <c r="F87" s="85" t="s">
        <v>415</v>
      </c>
      <c r="G87" s="346" t="s">
        <v>309</v>
      </c>
      <c r="H87" s="85" t="s">
        <v>310</v>
      </c>
      <c r="I87" s="85" t="s">
        <v>310</v>
      </c>
      <c r="J87" s="90" t="s">
        <v>310</v>
      </c>
      <c r="K87" s="83" t="s">
        <v>311</v>
      </c>
      <c r="L87" s="89"/>
      <c r="M87" s="17"/>
    </row>
    <row r="88" spans="1:13" x14ac:dyDescent="0.15">
      <c r="A88" s="82" t="s">
        <v>303</v>
      </c>
      <c r="B88" s="83" t="s">
        <v>304</v>
      </c>
      <c r="C88" s="84" t="s">
        <v>454</v>
      </c>
      <c r="D88" s="85" t="s">
        <v>408</v>
      </c>
      <c r="E88" s="85" t="s">
        <v>307</v>
      </c>
      <c r="F88" s="85" t="s">
        <v>415</v>
      </c>
      <c r="G88" s="346" t="s">
        <v>309</v>
      </c>
      <c r="H88" s="85" t="s">
        <v>369</v>
      </c>
      <c r="I88" s="85" t="s">
        <v>310</v>
      </c>
      <c r="J88" s="90" t="s">
        <v>455</v>
      </c>
      <c r="K88" s="85" t="s">
        <v>311</v>
      </c>
      <c r="L88" s="88"/>
      <c r="M88" s="17"/>
    </row>
    <row r="89" spans="1:13" ht="14" x14ac:dyDescent="0.15">
      <c r="A89" s="82" t="s">
        <v>303</v>
      </c>
      <c r="B89" s="83" t="s">
        <v>304</v>
      </c>
      <c r="C89" s="84" t="s">
        <v>376</v>
      </c>
      <c r="D89" s="85" t="s">
        <v>408</v>
      </c>
      <c r="E89" s="85" t="s">
        <v>307</v>
      </c>
      <c r="F89" s="85" t="s">
        <v>456</v>
      </c>
      <c r="G89" s="83" t="s">
        <v>309</v>
      </c>
      <c r="H89" s="85" t="s">
        <v>457</v>
      </c>
      <c r="I89" s="85" t="s">
        <v>322</v>
      </c>
      <c r="J89" s="90"/>
      <c r="K89" s="85" t="s">
        <v>311</v>
      </c>
      <c r="L89" s="86" t="s">
        <v>458</v>
      </c>
      <c r="M89" s="17"/>
    </row>
    <row r="90" spans="1:13" x14ac:dyDescent="0.15">
      <c r="A90" s="82" t="s">
        <v>303</v>
      </c>
      <c r="B90" s="83" t="s">
        <v>304</v>
      </c>
      <c r="C90" s="84" t="s">
        <v>329</v>
      </c>
      <c r="D90" s="85" t="s">
        <v>408</v>
      </c>
      <c r="E90" s="85" t="s">
        <v>307</v>
      </c>
      <c r="F90" s="85" t="s">
        <v>459</v>
      </c>
      <c r="G90" s="346" t="s">
        <v>309</v>
      </c>
      <c r="H90" s="85"/>
      <c r="I90" s="85" t="s">
        <v>310</v>
      </c>
      <c r="J90" s="90" t="s">
        <v>322</v>
      </c>
      <c r="K90" s="83" t="s">
        <v>311</v>
      </c>
      <c r="L90" s="89"/>
      <c r="M90" s="17"/>
    </row>
    <row r="91" spans="1:13" x14ac:dyDescent="0.15">
      <c r="A91" s="82" t="s">
        <v>303</v>
      </c>
      <c r="B91" s="83" t="s">
        <v>304</v>
      </c>
      <c r="C91" s="84" t="s">
        <v>460</v>
      </c>
      <c r="D91" s="85" t="s">
        <v>408</v>
      </c>
      <c r="E91" s="85" t="s">
        <v>307</v>
      </c>
      <c r="F91" s="85" t="s">
        <v>461</v>
      </c>
      <c r="G91" s="346" t="s">
        <v>309</v>
      </c>
      <c r="H91" s="85" t="s">
        <v>310</v>
      </c>
      <c r="I91" s="85" t="s">
        <v>310</v>
      </c>
      <c r="J91" s="90" t="s">
        <v>322</v>
      </c>
      <c r="K91" s="85" t="s">
        <v>311</v>
      </c>
      <c r="L91" s="88"/>
      <c r="M91" s="17"/>
    </row>
    <row r="92" spans="1:13" x14ac:dyDescent="0.15">
      <c r="A92" s="82" t="s">
        <v>303</v>
      </c>
      <c r="B92" s="83" t="s">
        <v>304</v>
      </c>
      <c r="C92" s="84" t="s">
        <v>462</v>
      </c>
      <c r="D92" s="85" t="s">
        <v>408</v>
      </c>
      <c r="E92" s="85" t="s">
        <v>307</v>
      </c>
      <c r="F92" s="85" t="s">
        <v>409</v>
      </c>
      <c r="G92" s="83" t="s">
        <v>309</v>
      </c>
      <c r="H92" s="85" t="s">
        <v>310</v>
      </c>
      <c r="I92" s="85" t="s">
        <v>310</v>
      </c>
      <c r="J92" s="90" t="s">
        <v>322</v>
      </c>
      <c r="K92" s="85" t="s">
        <v>311</v>
      </c>
      <c r="L92" s="86"/>
      <c r="M92" s="17"/>
    </row>
    <row r="93" spans="1:13" x14ac:dyDescent="0.15">
      <c r="A93" s="82" t="s">
        <v>303</v>
      </c>
      <c r="B93" s="83" t="s">
        <v>304</v>
      </c>
      <c r="C93" s="84" t="s">
        <v>463</v>
      </c>
      <c r="D93" s="85" t="s">
        <v>408</v>
      </c>
      <c r="E93" s="85" t="s">
        <v>307</v>
      </c>
      <c r="F93" s="85" t="s">
        <v>409</v>
      </c>
      <c r="G93" s="346" t="s">
        <v>309</v>
      </c>
      <c r="H93" s="85" t="s">
        <v>310</v>
      </c>
      <c r="I93" s="85" t="s">
        <v>310</v>
      </c>
      <c r="J93" s="90" t="s">
        <v>322</v>
      </c>
      <c r="K93" s="83" t="s">
        <v>311</v>
      </c>
      <c r="L93" s="89"/>
      <c r="M93" s="17"/>
    </row>
    <row r="94" spans="1:13" x14ac:dyDescent="0.15">
      <c r="A94" s="82" t="s">
        <v>303</v>
      </c>
      <c r="B94" s="83" t="s">
        <v>304</v>
      </c>
      <c r="C94" s="84" t="s">
        <v>398</v>
      </c>
      <c r="D94" s="85" t="s">
        <v>408</v>
      </c>
      <c r="E94" s="85" t="s">
        <v>307</v>
      </c>
      <c r="F94" s="85" t="s">
        <v>409</v>
      </c>
      <c r="G94" s="346" t="s">
        <v>309</v>
      </c>
      <c r="H94" s="85" t="s">
        <v>413</v>
      </c>
      <c r="I94" s="85" t="s">
        <v>310</v>
      </c>
      <c r="J94" s="90" t="s">
        <v>464</v>
      </c>
      <c r="K94" s="85" t="s">
        <v>311</v>
      </c>
      <c r="L94" s="88"/>
      <c r="M94" s="17"/>
    </row>
    <row r="95" spans="1:13" ht="14" x14ac:dyDescent="0.15">
      <c r="A95" s="82" t="s">
        <v>303</v>
      </c>
      <c r="B95" s="83" t="s">
        <v>304</v>
      </c>
      <c r="C95" s="84" t="s">
        <v>378</v>
      </c>
      <c r="D95" s="85" t="s">
        <v>408</v>
      </c>
      <c r="E95" s="85" t="s">
        <v>307</v>
      </c>
      <c r="F95" s="85" t="s">
        <v>409</v>
      </c>
      <c r="G95" s="83" t="s">
        <v>311</v>
      </c>
      <c r="H95" s="85" t="s">
        <v>465</v>
      </c>
      <c r="I95" s="85" t="s">
        <v>316</v>
      </c>
      <c r="J95" s="90"/>
      <c r="K95" s="85" t="s">
        <v>311</v>
      </c>
      <c r="L95" s="86" t="s">
        <v>317</v>
      </c>
      <c r="M95" s="17"/>
    </row>
    <row r="96" spans="1:13" x14ac:dyDescent="0.15">
      <c r="A96" s="82" t="s">
        <v>303</v>
      </c>
      <c r="B96" s="83" t="s">
        <v>304</v>
      </c>
      <c r="C96" s="84" t="s">
        <v>378</v>
      </c>
      <c r="D96" s="85" t="s">
        <v>408</v>
      </c>
      <c r="E96" s="85" t="s">
        <v>307</v>
      </c>
      <c r="F96" s="85" t="s">
        <v>461</v>
      </c>
      <c r="G96" s="346" t="s">
        <v>309</v>
      </c>
      <c r="H96" s="85" t="s">
        <v>310</v>
      </c>
      <c r="I96" s="85" t="s">
        <v>310</v>
      </c>
      <c r="J96" s="90" t="s">
        <v>322</v>
      </c>
      <c r="K96" s="83" t="s">
        <v>311</v>
      </c>
      <c r="L96" s="89"/>
      <c r="M96" s="17"/>
    </row>
    <row r="97" spans="1:13" x14ac:dyDescent="0.15">
      <c r="A97" s="82" t="s">
        <v>303</v>
      </c>
      <c r="B97" s="83" t="s">
        <v>304</v>
      </c>
      <c r="C97" s="84" t="s">
        <v>330</v>
      </c>
      <c r="D97" s="85" t="s">
        <v>408</v>
      </c>
      <c r="E97" s="85" t="s">
        <v>307</v>
      </c>
      <c r="F97" s="85" t="s">
        <v>409</v>
      </c>
      <c r="G97" s="346" t="s">
        <v>311</v>
      </c>
      <c r="H97" s="85" t="s">
        <v>466</v>
      </c>
      <c r="I97" s="85" t="s">
        <v>381</v>
      </c>
      <c r="J97" s="90"/>
      <c r="K97" s="85" t="s">
        <v>309</v>
      </c>
      <c r="L97" s="88" t="s">
        <v>467</v>
      </c>
      <c r="M97" s="17"/>
    </row>
    <row r="98" spans="1:13" ht="14" x14ac:dyDescent="0.15">
      <c r="A98" s="82" t="s">
        <v>303</v>
      </c>
      <c r="B98" s="83" t="s">
        <v>304</v>
      </c>
      <c r="C98" s="84" t="s">
        <v>383</v>
      </c>
      <c r="D98" s="85" t="s">
        <v>408</v>
      </c>
      <c r="E98" s="85" t="s">
        <v>307</v>
      </c>
      <c r="F98" s="85" t="s">
        <v>415</v>
      </c>
      <c r="G98" s="83" t="s">
        <v>309</v>
      </c>
      <c r="H98" s="85" t="s">
        <v>468</v>
      </c>
      <c r="I98" s="85" t="s">
        <v>373</v>
      </c>
      <c r="J98" s="90"/>
      <c r="K98" s="85" t="s">
        <v>311</v>
      </c>
      <c r="L98" s="86" t="s">
        <v>469</v>
      </c>
      <c r="M98" s="17"/>
    </row>
    <row r="99" spans="1:13" x14ac:dyDescent="0.15">
      <c r="A99" s="82" t="s">
        <v>303</v>
      </c>
      <c r="B99" s="83" t="s">
        <v>304</v>
      </c>
      <c r="C99" s="84" t="s">
        <v>333</v>
      </c>
      <c r="D99" s="85" t="s">
        <v>408</v>
      </c>
      <c r="E99" s="85" t="s">
        <v>307</v>
      </c>
      <c r="F99" s="85" t="s">
        <v>409</v>
      </c>
      <c r="G99" s="346" t="s">
        <v>309</v>
      </c>
      <c r="H99" s="85" t="s">
        <v>322</v>
      </c>
      <c r="I99" s="85" t="s">
        <v>363</v>
      </c>
      <c r="J99" s="90"/>
      <c r="K99" s="83" t="s">
        <v>311</v>
      </c>
      <c r="L99" s="89"/>
      <c r="M99" s="17"/>
    </row>
    <row r="100" spans="1:13" x14ac:dyDescent="0.15">
      <c r="A100" s="82" t="s">
        <v>303</v>
      </c>
      <c r="B100" s="83" t="s">
        <v>304</v>
      </c>
      <c r="C100" s="84" t="s">
        <v>336</v>
      </c>
      <c r="D100" s="85" t="s">
        <v>408</v>
      </c>
      <c r="E100" s="85" t="s">
        <v>307</v>
      </c>
      <c r="F100" s="85" t="s">
        <v>415</v>
      </c>
      <c r="G100" s="346" t="s">
        <v>309</v>
      </c>
      <c r="H100" s="85" t="s">
        <v>322</v>
      </c>
      <c r="I100" s="85" t="s">
        <v>310</v>
      </c>
      <c r="J100" s="90" t="s">
        <v>322</v>
      </c>
      <c r="K100" s="85" t="s">
        <v>311</v>
      </c>
      <c r="L100" s="88"/>
      <c r="M100" s="17"/>
    </row>
    <row r="101" spans="1:13" ht="14" x14ac:dyDescent="0.15">
      <c r="A101" s="82" t="s">
        <v>303</v>
      </c>
      <c r="B101" s="83" t="s">
        <v>304</v>
      </c>
      <c r="C101" s="84" t="s">
        <v>337</v>
      </c>
      <c r="D101" s="85" t="s">
        <v>408</v>
      </c>
      <c r="E101" s="85" t="s">
        <v>307</v>
      </c>
      <c r="F101" s="85" t="s">
        <v>415</v>
      </c>
      <c r="G101" s="83" t="s">
        <v>309</v>
      </c>
      <c r="H101" s="85" t="s">
        <v>470</v>
      </c>
      <c r="I101" s="85" t="s">
        <v>363</v>
      </c>
      <c r="J101" s="90"/>
      <c r="K101" s="85" t="s">
        <v>311</v>
      </c>
      <c r="L101" s="86" t="s">
        <v>471</v>
      </c>
      <c r="M101" s="17"/>
    </row>
    <row r="102" spans="1:13" x14ac:dyDescent="0.15">
      <c r="A102" s="82" t="s">
        <v>303</v>
      </c>
      <c r="B102" s="83" t="s">
        <v>304</v>
      </c>
      <c r="C102" s="84" t="s">
        <v>385</v>
      </c>
      <c r="D102" s="85" t="s">
        <v>408</v>
      </c>
      <c r="E102" s="85" t="s">
        <v>307</v>
      </c>
      <c r="F102" s="85" t="s">
        <v>415</v>
      </c>
      <c r="G102" s="346" t="s">
        <v>309</v>
      </c>
      <c r="H102" s="85" t="s">
        <v>472</v>
      </c>
      <c r="I102" s="85" t="s">
        <v>373</v>
      </c>
      <c r="J102" s="90"/>
      <c r="K102" s="83" t="s">
        <v>311</v>
      </c>
      <c r="L102" s="89" t="s">
        <v>473</v>
      </c>
      <c r="M102" s="17"/>
    </row>
    <row r="103" spans="1:13" x14ac:dyDescent="0.15">
      <c r="A103" s="82" t="s">
        <v>303</v>
      </c>
      <c r="B103" s="83" t="s">
        <v>304</v>
      </c>
      <c r="C103" s="84" t="s">
        <v>345</v>
      </c>
      <c r="D103" s="85" t="s">
        <v>408</v>
      </c>
      <c r="E103" s="85" t="s">
        <v>307</v>
      </c>
      <c r="F103" s="85" t="s">
        <v>409</v>
      </c>
      <c r="G103" s="346" t="s">
        <v>309</v>
      </c>
      <c r="H103" s="85" t="s">
        <v>322</v>
      </c>
      <c r="I103" s="85" t="s">
        <v>310</v>
      </c>
      <c r="J103" s="90" t="s">
        <v>474</v>
      </c>
      <c r="K103" s="85" t="s">
        <v>311</v>
      </c>
      <c r="L103" s="88"/>
      <c r="M103" s="17"/>
    </row>
    <row r="104" spans="1:13" ht="14" x14ac:dyDescent="0.15">
      <c r="A104" s="82" t="s">
        <v>303</v>
      </c>
      <c r="B104" s="83" t="s">
        <v>304</v>
      </c>
      <c r="C104" s="84" t="s">
        <v>386</v>
      </c>
      <c r="D104" s="85" t="s">
        <v>408</v>
      </c>
      <c r="E104" s="85" t="s">
        <v>307</v>
      </c>
      <c r="F104" s="85" t="s">
        <v>409</v>
      </c>
      <c r="G104" s="83" t="s">
        <v>311</v>
      </c>
      <c r="H104" s="85" t="s">
        <v>475</v>
      </c>
      <c r="I104" s="85" t="s">
        <v>367</v>
      </c>
      <c r="J104" s="90"/>
      <c r="K104" s="85" t="s">
        <v>311</v>
      </c>
      <c r="L104" s="86" t="s">
        <v>317</v>
      </c>
      <c r="M104" s="17"/>
    </row>
    <row r="105" spans="1:13" x14ac:dyDescent="0.15">
      <c r="A105" s="82" t="s">
        <v>303</v>
      </c>
      <c r="B105" s="83" t="s">
        <v>304</v>
      </c>
      <c r="C105" s="84" t="s">
        <v>386</v>
      </c>
      <c r="D105" s="85" t="s">
        <v>408</v>
      </c>
      <c r="E105" s="85" t="s">
        <v>307</v>
      </c>
      <c r="F105" s="85" t="s">
        <v>461</v>
      </c>
      <c r="G105" s="346" t="s">
        <v>309</v>
      </c>
      <c r="H105" s="85" t="s">
        <v>310</v>
      </c>
      <c r="I105" s="85" t="s">
        <v>310</v>
      </c>
      <c r="J105" s="90" t="s">
        <v>322</v>
      </c>
      <c r="K105" s="83" t="s">
        <v>311</v>
      </c>
      <c r="L105" s="89"/>
      <c r="M105" s="17"/>
    </row>
    <row r="106" spans="1:13" x14ac:dyDescent="0.15">
      <c r="A106" s="82" t="s">
        <v>303</v>
      </c>
      <c r="B106" s="83" t="s">
        <v>304</v>
      </c>
      <c r="C106" s="84" t="s">
        <v>387</v>
      </c>
      <c r="D106" s="85" t="s">
        <v>408</v>
      </c>
      <c r="E106" s="85" t="s">
        <v>307</v>
      </c>
      <c r="F106" s="85" t="s">
        <v>476</v>
      </c>
      <c r="G106" s="346" t="s">
        <v>309</v>
      </c>
      <c r="H106" s="85" t="s">
        <v>477</v>
      </c>
      <c r="I106" s="85" t="s">
        <v>356</v>
      </c>
      <c r="J106" s="90"/>
      <c r="K106" s="85" t="s">
        <v>311</v>
      </c>
      <c r="L106" s="88"/>
      <c r="M106" s="17"/>
    </row>
    <row r="107" spans="1:13" x14ac:dyDescent="0.15">
      <c r="A107" s="82" t="s">
        <v>303</v>
      </c>
      <c r="B107" s="83" t="s">
        <v>304</v>
      </c>
      <c r="C107" s="84" t="s">
        <v>347</v>
      </c>
      <c r="D107" s="85" t="s">
        <v>408</v>
      </c>
      <c r="E107" s="85" t="s">
        <v>307</v>
      </c>
      <c r="F107" s="85" t="s">
        <v>415</v>
      </c>
      <c r="G107" s="83" t="s">
        <v>309</v>
      </c>
      <c r="H107" s="85" t="s">
        <v>478</v>
      </c>
      <c r="I107" s="85" t="s">
        <v>371</v>
      </c>
      <c r="J107" s="90"/>
      <c r="K107" s="85" t="s">
        <v>311</v>
      </c>
      <c r="L107" s="86"/>
      <c r="M107" s="17"/>
    </row>
    <row r="108" spans="1:13" x14ac:dyDescent="0.15">
      <c r="A108" s="82" t="s">
        <v>303</v>
      </c>
      <c r="B108" s="83" t="s">
        <v>304</v>
      </c>
      <c r="C108" s="84" t="s">
        <v>479</v>
      </c>
      <c r="D108" s="85" t="s">
        <v>408</v>
      </c>
      <c r="E108" s="85" t="s">
        <v>307</v>
      </c>
      <c r="F108" s="85" t="s">
        <v>409</v>
      </c>
      <c r="G108" s="346" t="s">
        <v>309</v>
      </c>
      <c r="H108" s="85"/>
      <c r="I108" s="85" t="s">
        <v>310</v>
      </c>
      <c r="J108" s="90" t="s">
        <v>322</v>
      </c>
      <c r="K108" s="83" t="s">
        <v>311</v>
      </c>
      <c r="L108" s="89"/>
      <c r="M108" s="17"/>
    </row>
    <row r="109" spans="1:13" x14ac:dyDescent="0.15">
      <c r="A109" s="82" t="s">
        <v>303</v>
      </c>
      <c r="B109" s="83" t="s">
        <v>304</v>
      </c>
      <c r="C109" s="84" t="s">
        <v>388</v>
      </c>
      <c r="D109" s="85" t="s">
        <v>408</v>
      </c>
      <c r="E109" s="85" t="s">
        <v>307</v>
      </c>
      <c r="F109" s="85" t="s">
        <v>409</v>
      </c>
      <c r="G109" s="346" t="s">
        <v>309</v>
      </c>
      <c r="H109" s="85" t="s">
        <v>480</v>
      </c>
      <c r="I109" s="85" t="s">
        <v>322</v>
      </c>
      <c r="J109" s="90"/>
      <c r="K109" s="85" t="s">
        <v>311</v>
      </c>
      <c r="L109" s="88" t="s">
        <v>389</v>
      </c>
      <c r="M109" s="17"/>
    </row>
    <row r="110" spans="1:13" x14ac:dyDescent="0.15">
      <c r="A110" s="82" t="s">
        <v>303</v>
      </c>
      <c r="B110" s="83" t="s">
        <v>304</v>
      </c>
      <c r="C110" s="84" t="s">
        <v>481</v>
      </c>
      <c r="D110" s="85" t="s">
        <v>408</v>
      </c>
      <c r="E110" s="85" t="s">
        <v>307</v>
      </c>
      <c r="F110" s="85" t="s">
        <v>415</v>
      </c>
      <c r="G110" s="83" t="s">
        <v>309</v>
      </c>
      <c r="H110" s="85" t="s">
        <v>310</v>
      </c>
      <c r="I110" s="85" t="s">
        <v>310</v>
      </c>
      <c r="J110" s="90" t="s">
        <v>322</v>
      </c>
      <c r="K110" s="85" t="s">
        <v>311</v>
      </c>
      <c r="L110" s="86"/>
      <c r="M110" s="17"/>
    </row>
    <row r="111" spans="1:13" x14ac:dyDescent="0.15">
      <c r="A111" s="82" t="s">
        <v>303</v>
      </c>
      <c r="B111" s="83" t="s">
        <v>304</v>
      </c>
      <c r="C111" s="84" t="s">
        <v>390</v>
      </c>
      <c r="D111" s="85" t="s">
        <v>408</v>
      </c>
      <c r="E111" s="85" t="s">
        <v>307</v>
      </c>
      <c r="F111" s="85" t="s">
        <v>415</v>
      </c>
      <c r="G111" s="346" t="s">
        <v>309</v>
      </c>
      <c r="H111" s="85" t="s">
        <v>343</v>
      </c>
      <c r="I111" s="85" t="s">
        <v>356</v>
      </c>
      <c r="J111" s="90"/>
      <c r="K111" s="83" t="s">
        <v>311</v>
      </c>
      <c r="L111" s="89"/>
      <c r="M111" s="17"/>
    </row>
    <row r="112" spans="1:13" x14ac:dyDescent="0.15">
      <c r="A112" s="82" t="s">
        <v>303</v>
      </c>
      <c r="B112" s="83" t="s">
        <v>304</v>
      </c>
      <c r="C112" s="84" t="s">
        <v>482</v>
      </c>
      <c r="D112" s="85" t="s">
        <v>483</v>
      </c>
      <c r="E112" s="85" t="s">
        <v>307</v>
      </c>
      <c r="F112" s="85" t="s">
        <v>484</v>
      </c>
      <c r="G112" s="346" t="s">
        <v>309</v>
      </c>
      <c r="H112" s="85" t="s">
        <v>310</v>
      </c>
      <c r="I112" s="85" t="s">
        <v>310</v>
      </c>
      <c r="J112" s="90" t="s">
        <v>322</v>
      </c>
      <c r="K112" s="85" t="s">
        <v>311</v>
      </c>
      <c r="L112" s="88"/>
      <c r="M112" s="17"/>
    </row>
    <row r="113" spans="1:13" x14ac:dyDescent="0.15">
      <c r="A113" s="82" t="s">
        <v>303</v>
      </c>
      <c r="B113" s="83" t="s">
        <v>304</v>
      </c>
      <c r="C113" s="84" t="s">
        <v>350</v>
      </c>
      <c r="D113" s="85" t="s">
        <v>483</v>
      </c>
      <c r="E113" s="85" t="s">
        <v>307</v>
      </c>
      <c r="F113" s="85" t="s">
        <v>485</v>
      </c>
      <c r="G113" s="83" t="s">
        <v>309</v>
      </c>
      <c r="H113" s="85" t="s">
        <v>310</v>
      </c>
      <c r="I113" s="85" t="s">
        <v>310</v>
      </c>
      <c r="J113" s="90" t="s">
        <v>322</v>
      </c>
      <c r="K113" s="85" t="s">
        <v>311</v>
      </c>
      <c r="L113" s="86"/>
      <c r="M113" s="17"/>
    </row>
    <row r="114" spans="1:13" x14ac:dyDescent="0.15">
      <c r="A114" s="82" t="s">
        <v>303</v>
      </c>
      <c r="B114" s="83" t="s">
        <v>304</v>
      </c>
      <c r="C114" s="84" t="s">
        <v>486</v>
      </c>
      <c r="D114" s="85" t="s">
        <v>483</v>
      </c>
      <c r="E114" s="85" t="s">
        <v>307</v>
      </c>
      <c r="F114" s="85" t="s">
        <v>487</v>
      </c>
      <c r="G114" s="346" t="s">
        <v>309</v>
      </c>
      <c r="H114" s="85" t="s">
        <v>371</v>
      </c>
      <c r="I114" s="85" t="s">
        <v>322</v>
      </c>
      <c r="J114" s="90"/>
      <c r="K114" s="83" t="s">
        <v>311</v>
      </c>
      <c r="L114" s="89"/>
      <c r="M114" s="17"/>
    </row>
    <row r="115" spans="1:13" x14ac:dyDescent="0.15">
      <c r="A115" s="82" t="s">
        <v>303</v>
      </c>
      <c r="B115" s="83" t="s">
        <v>304</v>
      </c>
      <c r="C115" s="84" t="s">
        <v>460</v>
      </c>
      <c r="D115" s="85" t="s">
        <v>483</v>
      </c>
      <c r="E115" s="85" t="s">
        <v>307</v>
      </c>
      <c r="F115" s="85" t="s">
        <v>488</v>
      </c>
      <c r="G115" s="346" t="s">
        <v>309</v>
      </c>
      <c r="H115" s="85" t="s">
        <v>310</v>
      </c>
      <c r="I115" s="85" t="s">
        <v>310</v>
      </c>
      <c r="J115" s="90" t="s">
        <v>322</v>
      </c>
      <c r="K115" s="85" t="s">
        <v>311</v>
      </c>
      <c r="L115" s="88"/>
      <c r="M115" s="17"/>
    </row>
    <row r="116" spans="1:13" x14ac:dyDescent="0.15">
      <c r="A116" s="82" t="s">
        <v>303</v>
      </c>
      <c r="B116" s="83" t="s">
        <v>304</v>
      </c>
      <c r="C116" s="84" t="s">
        <v>489</v>
      </c>
      <c r="D116" s="85" t="s">
        <v>483</v>
      </c>
      <c r="E116" s="85" t="s">
        <v>307</v>
      </c>
      <c r="F116" s="85" t="s">
        <v>490</v>
      </c>
      <c r="G116" s="83" t="s">
        <v>309</v>
      </c>
      <c r="H116" s="85" t="s">
        <v>310</v>
      </c>
      <c r="I116" s="85" t="s">
        <v>310</v>
      </c>
      <c r="J116" s="90" t="s">
        <v>322</v>
      </c>
      <c r="K116" s="85" t="s">
        <v>311</v>
      </c>
      <c r="L116" s="86"/>
      <c r="M116" s="17"/>
    </row>
    <row r="117" spans="1:13" x14ac:dyDescent="0.15">
      <c r="A117" s="82" t="s">
        <v>303</v>
      </c>
      <c r="B117" s="83" t="s">
        <v>304</v>
      </c>
      <c r="C117" s="84" t="s">
        <v>491</v>
      </c>
      <c r="D117" s="85" t="s">
        <v>483</v>
      </c>
      <c r="E117" s="85" t="s">
        <v>307</v>
      </c>
      <c r="F117" s="85" t="s">
        <v>487</v>
      </c>
      <c r="G117" s="346" t="s">
        <v>309</v>
      </c>
      <c r="H117" s="85" t="s">
        <v>310</v>
      </c>
      <c r="I117" s="85" t="s">
        <v>310</v>
      </c>
      <c r="J117" s="90" t="s">
        <v>322</v>
      </c>
      <c r="K117" s="83" t="s">
        <v>311</v>
      </c>
      <c r="L117" s="89"/>
      <c r="M117" s="17"/>
    </row>
    <row r="118" spans="1:13" x14ac:dyDescent="0.15">
      <c r="A118" s="82" t="s">
        <v>303</v>
      </c>
      <c r="B118" s="83" t="s">
        <v>304</v>
      </c>
      <c r="C118" s="84" t="s">
        <v>305</v>
      </c>
      <c r="D118" s="85" t="s">
        <v>483</v>
      </c>
      <c r="E118" s="85" t="s">
        <v>307</v>
      </c>
      <c r="F118" s="85" t="s">
        <v>492</v>
      </c>
      <c r="G118" s="346" t="s">
        <v>309</v>
      </c>
      <c r="H118" s="85" t="s">
        <v>310</v>
      </c>
      <c r="I118" s="85" t="s">
        <v>310</v>
      </c>
      <c r="J118" s="90" t="s">
        <v>322</v>
      </c>
      <c r="K118" s="85" t="s">
        <v>311</v>
      </c>
      <c r="L118" s="88"/>
      <c r="M118" s="17"/>
    </row>
    <row r="119" spans="1:13" x14ac:dyDescent="0.15">
      <c r="A119" s="82" t="s">
        <v>303</v>
      </c>
      <c r="B119" s="83" t="s">
        <v>304</v>
      </c>
      <c r="C119" s="84" t="s">
        <v>493</v>
      </c>
      <c r="D119" s="85" t="s">
        <v>483</v>
      </c>
      <c r="E119" s="85" t="s">
        <v>307</v>
      </c>
      <c r="F119" s="85" t="s">
        <v>492</v>
      </c>
      <c r="G119" s="83" t="s">
        <v>309</v>
      </c>
      <c r="H119" s="85" t="s">
        <v>310</v>
      </c>
      <c r="I119" s="85" t="s">
        <v>356</v>
      </c>
      <c r="J119" s="90"/>
      <c r="K119" s="85" t="s">
        <v>311</v>
      </c>
      <c r="L119" s="86"/>
      <c r="M119" s="17"/>
    </row>
    <row r="120" spans="1:13" x14ac:dyDescent="0.15">
      <c r="A120" s="82" t="s">
        <v>303</v>
      </c>
      <c r="B120" s="83" t="s">
        <v>304</v>
      </c>
      <c r="C120" s="84" t="s">
        <v>416</v>
      </c>
      <c r="D120" s="85" t="s">
        <v>483</v>
      </c>
      <c r="E120" s="85" t="s">
        <v>307</v>
      </c>
      <c r="F120" s="85" t="s">
        <v>492</v>
      </c>
      <c r="G120" s="346" t="s">
        <v>309</v>
      </c>
      <c r="H120" s="85" t="s">
        <v>494</v>
      </c>
      <c r="I120" s="85" t="s">
        <v>419</v>
      </c>
      <c r="J120" s="90"/>
      <c r="K120" s="83" t="s">
        <v>311</v>
      </c>
      <c r="L120" s="89"/>
      <c r="M120" s="17"/>
    </row>
    <row r="121" spans="1:13" x14ac:dyDescent="0.15">
      <c r="A121" s="82" t="s">
        <v>303</v>
      </c>
      <c r="B121" s="83" t="s">
        <v>304</v>
      </c>
      <c r="C121" s="84" t="s">
        <v>495</v>
      </c>
      <c r="D121" s="85" t="s">
        <v>483</v>
      </c>
      <c r="E121" s="85" t="s">
        <v>307</v>
      </c>
      <c r="F121" s="85" t="s">
        <v>492</v>
      </c>
      <c r="G121" s="346" t="s">
        <v>309</v>
      </c>
      <c r="H121" s="85" t="s">
        <v>310</v>
      </c>
      <c r="I121" s="85" t="s">
        <v>310</v>
      </c>
      <c r="J121" s="90" t="s">
        <v>322</v>
      </c>
      <c r="K121" s="85" t="s">
        <v>311</v>
      </c>
      <c r="L121" s="88"/>
      <c r="M121" s="17"/>
    </row>
    <row r="122" spans="1:13" x14ac:dyDescent="0.15">
      <c r="A122" s="82" t="s">
        <v>303</v>
      </c>
      <c r="B122" s="83" t="s">
        <v>304</v>
      </c>
      <c r="C122" s="84" t="s">
        <v>360</v>
      </c>
      <c r="D122" s="85" t="s">
        <v>483</v>
      </c>
      <c r="E122" s="85" t="s">
        <v>307</v>
      </c>
      <c r="F122" s="85" t="s">
        <v>492</v>
      </c>
      <c r="G122" s="83" t="s">
        <v>309</v>
      </c>
      <c r="H122" s="85" t="s">
        <v>310</v>
      </c>
      <c r="I122" s="85" t="s">
        <v>310</v>
      </c>
      <c r="J122" s="90" t="s">
        <v>322</v>
      </c>
      <c r="K122" s="85" t="s">
        <v>311</v>
      </c>
      <c r="L122" s="86"/>
      <c r="M122" s="17"/>
    </row>
    <row r="123" spans="1:13" x14ac:dyDescent="0.15">
      <c r="A123" s="82" t="s">
        <v>303</v>
      </c>
      <c r="B123" s="83" t="s">
        <v>304</v>
      </c>
      <c r="C123" s="84" t="s">
        <v>496</v>
      </c>
      <c r="D123" s="85" t="s">
        <v>483</v>
      </c>
      <c r="E123" s="85" t="s">
        <v>307</v>
      </c>
      <c r="F123" s="85" t="s">
        <v>497</v>
      </c>
      <c r="G123" s="346" t="s">
        <v>309</v>
      </c>
      <c r="H123" s="85" t="s">
        <v>310</v>
      </c>
      <c r="I123" s="85" t="s">
        <v>322</v>
      </c>
      <c r="J123" s="90"/>
      <c r="K123" s="83" t="s">
        <v>311</v>
      </c>
      <c r="L123" s="89"/>
      <c r="M123" s="17"/>
    </row>
    <row r="124" spans="1:13" x14ac:dyDescent="0.15">
      <c r="A124" s="82" t="s">
        <v>303</v>
      </c>
      <c r="B124" s="83" t="s">
        <v>304</v>
      </c>
      <c r="C124" s="84" t="s">
        <v>496</v>
      </c>
      <c r="D124" s="85" t="s">
        <v>483</v>
      </c>
      <c r="E124" s="85" t="s">
        <v>307</v>
      </c>
      <c r="F124" s="85" t="s">
        <v>498</v>
      </c>
      <c r="G124" s="346" t="s">
        <v>309</v>
      </c>
      <c r="H124" s="85" t="s">
        <v>310</v>
      </c>
      <c r="I124" s="85" t="s">
        <v>322</v>
      </c>
      <c r="J124" s="90"/>
      <c r="K124" s="85" t="s">
        <v>311</v>
      </c>
      <c r="L124" s="88"/>
      <c r="M124" s="17"/>
    </row>
    <row r="125" spans="1:13" x14ac:dyDescent="0.15">
      <c r="A125" s="82" t="s">
        <v>303</v>
      </c>
      <c r="B125" s="83" t="s">
        <v>304</v>
      </c>
      <c r="C125" s="84" t="s">
        <v>499</v>
      </c>
      <c r="D125" s="85" t="s">
        <v>483</v>
      </c>
      <c r="E125" s="85" t="s">
        <v>307</v>
      </c>
      <c r="F125" s="85" t="s">
        <v>492</v>
      </c>
      <c r="G125" s="83" t="s">
        <v>309</v>
      </c>
      <c r="H125" s="85" t="s">
        <v>310</v>
      </c>
      <c r="I125" s="85" t="s">
        <v>310</v>
      </c>
      <c r="J125" s="90" t="s">
        <v>322</v>
      </c>
      <c r="K125" s="85" t="s">
        <v>311</v>
      </c>
      <c r="L125" s="86"/>
      <c r="M125" s="17"/>
    </row>
    <row r="126" spans="1:13" x14ac:dyDescent="0.15">
      <c r="A126" s="82" t="s">
        <v>303</v>
      </c>
      <c r="B126" s="83" t="s">
        <v>304</v>
      </c>
      <c r="C126" s="84" t="s">
        <v>314</v>
      </c>
      <c r="D126" s="85" t="s">
        <v>483</v>
      </c>
      <c r="E126" s="85" t="s">
        <v>307</v>
      </c>
      <c r="F126" s="85" t="s">
        <v>500</v>
      </c>
      <c r="G126" s="346" t="s">
        <v>311</v>
      </c>
      <c r="H126" s="85" t="s">
        <v>501</v>
      </c>
      <c r="I126" s="85" t="s">
        <v>428</v>
      </c>
      <c r="J126" s="90"/>
      <c r="K126" s="83" t="s">
        <v>309</v>
      </c>
      <c r="L126" s="89"/>
      <c r="M126" s="17"/>
    </row>
    <row r="127" spans="1:13" x14ac:dyDescent="0.15">
      <c r="A127" s="82" t="s">
        <v>303</v>
      </c>
      <c r="B127" s="83" t="s">
        <v>304</v>
      </c>
      <c r="C127" s="84" t="s">
        <v>502</v>
      </c>
      <c r="D127" s="85" t="s">
        <v>483</v>
      </c>
      <c r="E127" s="85" t="s">
        <v>307</v>
      </c>
      <c r="F127" s="85" t="s">
        <v>503</v>
      </c>
      <c r="G127" s="346" t="s">
        <v>309</v>
      </c>
      <c r="H127" s="85" t="s">
        <v>322</v>
      </c>
      <c r="I127" s="85" t="s">
        <v>322</v>
      </c>
      <c r="J127" s="90"/>
      <c r="K127" s="85" t="s">
        <v>311</v>
      </c>
      <c r="L127" s="88"/>
      <c r="M127" s="17"/>
    </row>
    <row r="128" spans="1:13" x14ac:dyDescent="0.15">
      <c r="A128" s="82" t="s">
        <v>303</v>
      </c>
      <c r="B128" s="83" t="s">
        <v>304</v>
      </c>
      <c r="C128" s="84" t="s">
        <v>502</v>
      </c>
      <c r="D128" s="85" t="s">
        <v>483</v>
      </c>
      <c r="E128" s="85" t="s">
        <v>307</v>
      </c>
      <c r="F128" s="85" t="s">
        <v>504</v>
      </c>
      <c r="G128" s="83" t="s">
        <v>309</v>
      </c>
      <c r="H128" s="85" t="s">
        <v>310</v>
      </c>
      <c r="I128" s="85" t="s">
        <v>322</v>
      </c>
      <c r="J128" s="90"/>
      <c r="K128" s="85" t="s">
        <v>311</v>
      </c>
      <c r="L128" s="86"/>
      <c r="M128" s="17"/>
    </row>
    <row r="129" spans="1:13" x14ac:dyDescent="0.15">
      <c r="A129" s="82" t="s">
        <v>303</v>
      </c>
      <c r="B129" s="83" t="s">
        <v>304</v>
      </c>
      <c r="C129" s="84" t="s">
        <v>358</v>
      </c>
      <c r="D129" s="85" t="s">
        <v>483</v>
      </c>
      <c r="E129" s="85" t="s">
        <v>307</v>
      </c>
      <c r="F129" s="85" t="s">
        <v>492</v>
      </c>
      <c r="G129" s="346" t="s">
        <v>309</v>
      </c>
      <c r="H129" s="85" t="s">
        <v>505</v>
      </c>
      <c r="I129" s="85" t="s">
        <v>356</v>
      </c>
      <c r="J129" s="90"/>
      <c r="K129" s="83" t="s">
        <v>311</v>
      </c>
      <c r="L129" s="89"/>
      <c r="M129" s="17"/>
    </row>
    <row r="130" spans="1:13" x14ac:dyDescent="0.15">
      <c r="A130" s="82" t="s">
        <v>303</v>
      </c>
      <c r="B130" s="83" t="s">
        <v>304</v>
      </c>
      <c r="C130" s="84" t="s">
        <v>506</v>
      </c>
      <c r="D130" s="85" t="s">
        <v>483</v>
      </c>
      <c r="E130" s="85" t="s">
        <v>307</v>
      </c>
      <c r="F130" s="85" t="s">
        <v>507</v>
      </c>
      <c r="G130" s="346" t="s">
        <v>309</v>
      </c>
      <c r="H130" s="85" t="s">
        <v>310</v>
      </c>
      <c r="I130" s="85" t="s">
        <v>322</v>
      </c>
      <c r="J130" s="90"/>
      <c r="K130" s="85" t="s">
        <v>311</v>
      </c>
      <c r="L130" s="88"/>
      <c r="M130" s="17"/>
    </row>
    <row r="131" spans="1:13" x14ac:dyDescent="0.15">
      <c r="A131" s="82" t="s">
        <v>303</v>
      </c>
      <c r="B131" s="83" t="s">
        <v>304</v>
      </c>
      <c r="C131" s="84" t="s">
        <v>508</v>
      </c>
      <c r="D131" s="85" t="s">
        <v>483</v>
      </c>
      <c r="E131" s="85" t="s">
        <v>307</v>
      </c>
      <c r="F131" s="85" t="s">
        <v>509</v>
      </c>
      <c r="G131" s="83" t="s">
        <v>309</v>
      </c>
      <c r="H131" s="85" t="s">
        <v>310</v>
      </c>
      <c r="I131" s="85" t="s">
        <v>310</v>
      </c>
      <c r="J131" s="90" t="s">
        <v>322</v>
      </c>
      <c r="K131" s="85" t="s">
        <v>311</v>
      </c>
      <c r="L131" s="86"/>
      <c r="M131" s="17"/>
    </row>
    <row r="132" spans="1:13" x14ac:dyDescent="0.15">
      <c r="A132" s="82" t="s">
        <v>303</v>
      </c>
      <c r="B132" s="83" t="s">
        <v>304</v>
      </c>
      <c r="C132" s="84" t="s">
        <v>510</v>
      </c>
      <c r="D132" s="85" t="s">
        <v>483</v>
      </c>
      <c r="E132" s="85" t="s">
        <v>307</v>
      </c>
      <c r="F132" s="85" t="s">
        <v>511</v>
      </c>
      <c r="G132" s="346" t="s">
        <v>309</v>
      </c>
      <c r="H132" s="85" t="s">
        <v>310</v>
      </c>
      <c r="I132" s="85" t="s">
        <v>322</v>
      </c>
      <c r="J132" s="90"/>
      <c r="K132" s="83" t="s">
        <v>311</v>
      </c>
      <c r="L132" s="89"/>
      <c r="M132" s="17"/>
    </row>
    <row r="133" spans="1:13" x14ac:dyDescent="0.15">
      <c r="A133" s="82" t="s">
        <v>303</v>
      </c>
      <c r="B133" s="83" t="s">
        <v>304</v>
      </c>
      <c r="C133" s="84" t="s">
        <v>425</v>
      </c>
      <c r="D133" s="85" t="s">
        <v>483</v>
      </c>
      <c r="E133" s="85" t="s">
        <v>307</v>
      </c>
      <c r="F133" s="85" t="s">
        <v>512</v>
      </c>
      <c r="G133" s="346" t="s">
        <v>309</v>
      </c>
      <c r="H133" s="85" t="s">
        <v>310</v>
      </c>
      <c r="I133" s="85" t="s">
        <v>310</v>
      </c>
      <c r="J133" s="90"/>
      <c r="K133" s="85" t="s">
        <v>311</v>
      </c>
      <c r="L133" s="88"/>
      <c r="M133" s="17"/>
    </row>
    <row r="134" spans="1:13" x14ac:dyDescent="0.15">
      <c r="A134" s="82" t="s">
        <v>303</v>
      </c>
      <c r="B134" s="83" t="s">
        <v>304</v>
      </c>
      <c r="C134" s="84" t="s">
        <v>425</v>
      </c>
      <c r="D134" s="85" t="s">
        <v>483</v>
      </c>
      <c r="E134" s="85" t="s">
        <v>307</v>
      </c>
      <c r="F134" s="85" t="s">
        <v>513</v>
      </c>
      <c r="G134" s="83" t="s">
        <v>309</v>
      </c>
      <c r="H134" s="85" t="s">
        <v>310</v>
      </c>
      <c r="I134" s="85" t="s">
        <v>310</v>
      </c>
      <c r="J134" s="90"/>
      <c r="K134" s="85" t="s">
        <v>311</v>
      </c>
      <c r="L134" s="86"/>
      <c r="M134" s="17"/>
    </row>
    <row r="135" spans="1:13" x14ac:dyDescent="0.15">
      <c r="A135" s="82" t="s">
        <v>303</v>
      </c>
      <c r="B135" s="83" t="s">
        <v>304</v>
      </c>
      <c r="C135" s="84" t="s">
        <v>514</v>
      </c>
      <c r="D135" s="85" t="s">
        <v>483</v>
      </c>
      <c r="E135" s="85" t="s">
        <v>307</v>
      </c>
      <c r="F135" s="85" t="s">
        <v>515</v>
      </c>
      <c r="G135" s="346" t="s">
        <v>309</v>
      </c>
      <c r="H135" s="85" t="s">
        <v>310</v>
      </c>
      <c r="I135" s="85" t="s">
        <v>310</v>
      </c>
      <c r="J135" s="90" t="s">
        <v>322</v>
      </c>
      <c r="K135" s="83" t="s">
        <v>311</v>
      </c>
      <c r="L135" s="89"/>
      <c r="M135" s="17"/>
    </row>
    <row r="136" spans="1:13" x14ac:dyDescent="0.15">
      <c r="A136" s="82" t="s">
        <v>303</v>
      </c>
      <c r="B136" s="83" t="s">
        <v>304</v>
      </c>
      <c r="C136" s="84" t="s">
        <v>516</v>
      </c>
      <c r="D136" s="85" t="s">
        <v>483</v>
      </c>
      <c r="E136" s="85" t="s">
        <v>307</v>
      </c>
      <c r="F136" s="85" t="s">
        <v>517</v>
      </c>
      <c r="G136" s="346" t="s">
        <v>309</v>
      </c>
      <c r="H136" s="85" t="s">
        <v>310</v>
      </c>
      <c r="I136" s="85" t="s">
        <v>310</v>
      </c>
      <c r="J136" s="90" t="s">
        <v>322</v>
      </c>
      <c r="K136" s="85" t="s">
        <v>311</v>
      </c>
      <c r="L136" s="88"/>
      <c r="M136" s="17"/>
    </row>
    <row r="137" spans="1:13" x14ac:dyDescent="0.15">
      <c r="A137" s="82" t="s">
        <v>303</v>
      </c>
      <c r="B137" s="83" t="s">
        <v>304</v>
      </c>
      <c r="C137" s="84" t="s">
        <v>516</v>
      </c>
      <c r="D137" s="85" t="s">
        <v>483</v>
      </c>
      <c r="E137" s="85" t="s">
        <v>307</v>
      </c>
      <c r="F137" s="85" t="s">
        <v>518</v>
      </c>
      <c r="G137" s="83" t="s">
        <v>309</v>
      </c>
      <c r="H137" s="85" t="s">
        <v>310</v>
      </c>
      <c r="I137" s="85" t="s">
        <v>310</v>
      </c>
      <c r="J137" s="90" t="s">
        <v>322</v>
      </c>
      <c r="K137" s="85" t="s">
        <v>311</v>
      </c>
      <c r="L137" s="86"/>
      <c r="M137" s="17"/>
    </row>
    <row r="138" spans="1:13" x14ac:dyDescent="0.15">
      <c r="A138" s="82" t="s">
        <v>303</v>
      </c>
      <c r="B138" s="83" t="s">
        <v>304</v>
      </c>
      <c r="C138" s="84" t="s">
        <v>519</v>
      </c>
      <c r="D138" s="85" t="s">
        <v>483</v>
      </c>
      <c r="E138" s="85" t="s">
        <v>307</v>
      </c>
      <c r="F138" s="85" t="s">
        <v>520</v>
      </c>
      <c r="G138" s="346" t="s">
        <v>309</v>
      </c>
      <c r="H138" s="85" t="s">
        <v>310</v>
      </c>
      <c r="I138" s="85" t="s">
        <v>322</v>
      </c>
      <c r="J138" s="90"/>
      <c r="K138" s="83" t="s">
        <v>311</v>
      </c>
      <c r="L138" s="89"/>
      <c r="M138" s="17"/>
    </row>
    <row r="139" spans="1:13" x14ac:dyDescent="0.15">
      <c r="A139" s="82" t="s">
        <v>303</v>
      </c>
      <c r="B139" s="83" t="s">
        <v>304</v>
      </c>
      <c r="C139" s="84" t="s">
        <v>359</v>
      </c>
      <c r="D139" s="85" t="s">
        <v>483</v>
      </c>
      <c r="E139" s="85" t="s">
        <v>307</v>
      </c>
      <c r="F139" s="85" t="s">
        <v>521</v>
      </c>
      <c r="G139" s="346" t="s">
        <v>309</v>
      </c>
      <c r="H139" s="85" t="s">
        <v>322</v>
      </c>
      <c r="I139" s="85" t="s">
        <v>310</v>
      </c>
      <c r="J139" s="90" t="s">
        <v>322</v>
      </c>
      <c r="K139" s="85" t="s">
        <v>311</v>
      </c>
      <c r="L139" s="88"/>
      <c r="M139" s="17"/>
    </row>
    <row r="140" spans="1:13" x14ac:dyDescent="0.15">
      <c r="A140" s="82" t="s">
        <v>303</v>
      </c>
      <c r="B140" s="83" t="s">
        <v>304</v>
      </c>
      <c r="C140" s="84" t="s">
        <v>318</v>
      </c>
      <c r="D140" s="85" t="s">
        <v>483</v>
      </c>
      <c r="E140" s="85" t="s">
        <v>307</v>
      </c>
      <c r="F140" s="85" t="s">
        <v>522</v>
      </c>
      <c r="G140" s="83" t="s">
        <v>309</v>
      </c>
      <c r="H140" s="85" t="s">
        <v>322</v>
      </c>
      <c r="I140" s="85" t="s">
        <v>356</v>
      </c>
      <c r="J140" s="90"/>
      <c r="K140" s="85" t="s">
        <v>311</v>
      </c>
      <c r="L140" s="86"/>
      <c r="M140" s="17"/>
    </row>
    <row r="141" spans="1:13" x14ac:dyDescent="0.15">
      <c r="A141" s="82" t="s">
        <v>303</v>
      </c>
      <c r="B141" s="83" t="s">
        <v>304</v>
      </c>
      <c r="C141" s="84" t="s">
        <v>365</v>
      </c>
      <c r="D141" s="85" t="s">
        <v>483</v>
      </c>
      <c r="E141" s="85" t="s">
        <v>307</v>
      </c>
      <c r="F141" s="85" t="s">
        <v>523</v>
      </c>
      <c r="G141" s="346" t="s">
        <v>309</v>
      </c>
      <c r="H141" s="85" t="s">
        <v>310</v>
      </c>
      <c r="I141" s="85" t="s">
        <v>310</v>
      </c>
      <c r="J141" s="90" t="s">
        <v>322</v>
      </c>
      <c r="K141" s="83" t="s">
        <v>311</v>
      </c>
      <c r="L141" s="89"/>
      <c r="M141" s="17"/>
    </row>
    <row r="142" spans="1:13" x14ac:dyDescent="0.15">
      <c r="A142" s="82" t="s">
        <v>303</v>
      </c>
      <c r="B142" s="83" t="s">
        <v>304</v>
      </c>
      <c r="C142" s="84" t="s">
        <v>430</v>
      </c>
      <c r="D142" s="85" t="s">
        <v>483</v>
      </c>
      <c r="E142" s="85" t="s">
        <v>307</v>
      </c>
      <c r="F142" s="85" t="s">
        <v>492</v>
      </c>
      <c r="G142" s="346" t="s">
        <v>309</v>
      </c>
      <c r="H142" s="85" t="s">
        <v>310</v>
      </c>
      <c r="I142" s="85" t="s">
        <v>310</v>
      </c>
      <c r="J142" s="90" t="s">
        <v>322</v>
      </c>
      <c r="K142" s="85" t="s">
        <v>311</v>
      </c>
      <c r="L142" s="88"/>
      <c r="M142" s="17"/>
    </row>
    <row r="143" spans="1:13" x14ac:dyDescent="0.15">
      <c r="A143" s="82" t="s">
        <v>303</v>
      </c>
      <c r="B143" s="83" t="s">
        <v>304</v>
      </c>
      <c r="C143" s="84" t="s">
        <v>524</v>
      </c>
      <c r="D143" s="85" t="s">
        <v>483</v>
      </c>
      <c r="E143" s="85" t="s">
        <v>307</v>
      </c>
      <c r="F143" s="85" t="s">
        <v>492</v>
      </c>
      <c r="G143" s="83" t="s">
        <v>309</v>
      </c>
      <c r="H143" s="85" t="s">
        <v>310</v>
      </c>
      <c r="I143" s="85" t="s">
        <v>310</v>
      </c>
      <c r="J143" s="90" t="s">
        <v>322</v>
      </c>
      <c r="K143" s="85" t="s">
        <v>311</v>
      </c>
      <c r="L143" s="86"/>
      <c r="M143" s="17"/>
    </row>
    <row r="144" spans="1:13" x14ac:dyDescent="0.15">
      <c r="A144" s="82" t="s">
        <v>303</v>
      </c>
      <c r="B144" s="83" t="s">
        <v>304</v>
      </c>
      <c r="C144" s="84" t="s">
        <v>525</v>
      </c>
      <c r="D144" s="85" t="s">
        <v>483</v>
      </c>
      <c r="E144" s="85" t="s">
        <v>307</v>
      </c>
      <c r="F144" s="85" t="s">
        <v>492</v>
      </c>
      <c r="G144" s="346" t="s">
        <v>309</v>
      </c>
      <c r="H144" s="85" t="s">
        <v>310</v>
      </c>
      <c r="I144" s="85" t="s">
        <v>322</v>
      </c>
      <c r="J144" s="90"/>
      <c r="K144" s="83" t="s">
        <v>311</v>
      </c>
      <c r="L144" s="89"/>
      <c r="M144" s="17"/>
    </row>
    <row r="145" spans="1:13" x14ac:dyDescent="0.15">
      <c r="A145" s="82" t="s">
        <v>303</v>
      </c>
      <c r="B145" s="83" t="s">
        <v>304</v>
      </c>
      <c r="C145" s="84" t="s">
        <v>526</v>
      </c>
      <c r="D145" s="85" t="s">
        <v>483</v>
      </c>
      <c r="E145" s="85" t="s">
        <v>307</v>
      </c>
      <c r="F145" s="85" t="s">
        <v>527</v>
      </c>
      <c r="G145" s="346" t="s">
        <v>309</v>
      </c>
      <c r="H145" s="85" t="s">
        <v>310</v>
      </c>
      <c r="I145" s="85" t="s">
        <v>322</v>
      </c>
      <c r="J145" s="90"/>
      <c r="K145" s="85" t="s">
        <v>311</v>
      </c>
      <c r="L145" s="88"/>
      <c r="M145" s="17"/>
    </row>
    <row r="146" spans="1:13" x14ac:dyDescent="0.15">
      <c r="A146" s="82" t="s">
        <v>303</v>
      </c>
      <c r="B146" s="83" t="s">
        <v>304</v>
      </c>
      <c r="C146" s="84" t="s">
        <v>431</v>
      </c>
      <c r="D146" s="85" t="s">
        <v>483</v>
      </c>
      <c r="E146" s="85" t="s">
        <v>307</v>
      </c>
      <c r="F146" s="85" t="s">
        <v>528</v>
      </c>
      <c r="G146" s="83" t="s">
        <v>309</v>
      </c>
      <c r="H146" s="85" t="s">
        <v>310</v>
      </c>
      <c r="I146" s="85" t="s">
        <v>310</v>
      </c>
      <c r="J146" s="90" t="s">
        <v>322</v>
      </c>
      <c r="K146" s="85" t="s">
        <v>311</v>
      </c>
      <c r="L146" s="86"/>
      <c r="M146" s="17"/>
    </row>
    <row r="147" spans="1:13" x14ac:dyDescent="0.15">
      <c r="A147" s="82" t="s">
        <v>303</v>
      </c>
      <c r="B147" s="83" t="s">
        <v>304</v>
      </c>
      <c r="C147" s="84" t="s">
        <v>433</v>
      </c>
      <c r="D147" s="85" t="s">
        <v>483</v>
      </c>
      <c r="E147" s="85" t="s">
        <v>307</v>
      </c>
      <c r="F147" s="85" t="s">
        <v>529</v>
      </c>
      <c r="G147" s="346" t="s">
        <v>309</v>
      </c>
      <c r="H147" s="85" t="s">
        <v>310</v>
      </c>
      <c r="I147" s="85" t="s">
        <v>310</v>
      </c>
      <c r="J147" s="90" t="s">
        <v>322</v>
      </c>
      <c r="K147" s="83" t="s">
        <v>311</v>
      </c>
      <c r="L147" s="89"/>
      <c r="M147" s="17"/>
    </row>
    <row r="148" spans="1:13" x14ac:dyDescent="0.15">
      <c r="A148" s="82" t="s">
        <v>303</v>
      </c>
      <c r="B148" s="83" t="s">
        <v>304</v>
      </c>
      <c r="C148" s="84" t="s">
        <v>366</v>
      </c>
      <c r="D148" s="85" t="s">
        <v>483</v>
      </c>
      <c r="E148" s="85" t="s">
        <v>307</v>
      </c>
      <c r="F148" s="85" t="s">
        <v>530</v>
      </c>
      <c r="G148" s="346" t="s">
        <v>309</v>
      </c>
      <c r="H148" s="85" t="s">
        <v>310</v>
      </c>
      <c r="I148" s="85" t="s">
        <v>310</v>
      </c>
      <c r="J148" s="90" t="s">
        <v>322</v>
      </c>
      <c r="K148" s="85" t="s">
        <v>311</v>
      </c>
      <c r="L148" s="88"/>
      <c r="M148" s="17"/>
    </row>
    <row r="149" spans="1:13" x14ac:dyDescent="0.15">
      <c r="A149" s="82" t="s">
        <v>303</v>
      </c>
      <c r="B149" s="83" t="s">
        <v>304</v>
      </c>
      <c r="C149" s="84" t="s">
        <v>531</v>
      </c>
      <c r="D149" s="85" t="s">
        <v>483</v>
      </c>
      <c r="E149" s="85" t="s">
        <v>307</v>
      </c>
      <c r="F149" s="85" t="s">
        <v>532</v>
      </c>
      <c r="G149" s="83" t="s">
        <v>309</v>
      </c>
      <c r="H149" s="85" t="s">
        <v>310</v>
      </c>
      <c r="I149" s="85" t="s">
        <v>310</v>
      </c>
      <c r="J149" s="90" t="s">
        <v>322</v>
      </c>
      <c r="K149" s="85" t="s">
        <v>311</v>
      </c>
      <c r="L149" s="86"/>
      <c r="M149" s="17"/>
    </row>
    <row r="150" spans="1:13" x14ac:dyDescent="0.15">
      <c r="A150" s="82" t="s">
        <v>303</v>
      </c>
      <c r="B150" s="83" t="s">
        <v>304</v>
      </c>
      <c r="C150" s="84" t="s">
        <v>531</v>
      </c>
      <c r="D150" s="85" t="s">
        <v>483</v>
      </c>
      <c r="E150" s="85" t="s">
        <v>307</v>
      </c>
      <c r="F150" s="85" t="s">
        <v>528</v>
      </c>
      <c r="G150" s="346" t="s">
        <v>309</v>
      </c>
      <c r="H150" s="85" t="s">
        <v>310</v>
      </c>
      <c r="I150" s="85" t="s">
        <v>310</v>
      </c>
      <c r="J150" s="90" t="s">
        <v>322</v>
      </c>
      <c r="K150" s="83" t="s">
        <v>311</v>
      </c>
      <c r="L150" s="89"/>
      <c r="M150" s="17"/>
    </row>
    <row r="151" spans="1:13" x14ac:dyDescent="0.15">
      <c r="A151" s="82" t="s">
        <v>303</v>
      </c>
      <c r="B151" s="83" t="s">
        <v>304</v>
      </c>
      <c r="C151" s="84" t="s">
        <v>436</v>
      </c>
      <c r="D151" s="85" t="s">
        <v>483</v>
      </c>
      <c r="E151" s="85" t="s">
        <v>307</v>
      </c>
      <c r="F151" s="85" t="s">
        <v>533</v>
      </c>
      <c r="G151" s="346" t="s">
        <v>309</v>
      </c>
      <c r="H151" s="85" t="s">
        <v>437</v>
      </c>
      <c r="I151" s="85" t="s">
        <v>373</v>
      </c>
      <c r="J151" s="90"/>
      <c r="K151" s="85" t="s">
        <v>311</v>
      </c>
      <c r="L151" s="88" t="s">
        <v>438</v>
      </c>
      <c r="M151" s="17"/>
    </row>
    <row r="152" spans="1:13" x14ac:dyDescent="0.15">
      <c r="A152" s="82" t="s">
        <v>303</v>
      </c>
      <c r="B152" s="83" t="s">
        <v>304</v>
      </c>
      <c r="C152" s="84" t="s">
        <v>436</v>
      </c>
      <c r="D152" s="85" t="s">
        <v>483</v>
      </c>
      <c r="E152" s="85" t="s">
        <v>307</v>
      </c>
      <c r="F152" s="85" t="s">
        <v>528</v>
      </c>
      <c r="G152" s="83" t="s">
        <v>309</v>
      </c>
      <c r="H152" s="85" t="s">
        <v>310</v>
      </c>
      <c r="I152" s="85" t="s">
        <v>310</v>
      </c>
      <c r="J152" s="90" t="s">
        <v>322</v>
      </c>
      <c r="K152" s="85" t="s">
        <v>311</v>
      </c>
      <c r="L152" s="86"/>
      <c r="M152" s="17"/>
    </row>
    <row r="153" spans="1:13" x14ac:dyDescent="0.15">
      <c r="A153" s="82" t="s">
        <v>303</v>
      </c>
      <c r="B153" s="83" t="s">
        <v>304</v>
      </c>
      <c r="C153" s="84" t="s">
        <v>439</v>
      </c>
      <c r="D153" s="85" t="s">
        <v>483</v>
      </c>
      <c r="E153" s="85" t="s">
        <v>307</v>
      </c>
      <c r="F153" s="85" t="s">
        <v>533</v>
      </c>
      <c r="G153" s="346" t="s">
        <v>309</v>
      </c>
      <c r="H153" s="85" t="s">
        <v>534</v>
      </c>
      <c r="I153" s="85" t="s">
        <v>373</v>
      </c>
      <c r="J153" s="90"/>
      <c r="K153" s="83" t="s">
        <v>311</v>
      </c>
      <c r="L153" s="89" t="s">
        <v>438</v>
      </c>
      <c r="M153" s="17"/>
    </row>
    <row r="154" spans="1:13" x14ac:dyDescent="0.15">
      <c r="A154" s="82" t="s">
        <v>303</v>
      </c>
      <c r="B154" s="83" t="s">
        <v>304</v>
      </c>
      <c r="C154" s="84" t="s">
        <v>439</v>
      </c>
      <c r="D154" s="85" t="s">
        <v>483</v>
      </c>
      <c r="E154" s="85" t="s">
        <v>307</v>
      </c>
      <c r="F154" s="85" t="s">
        <v>528</v>
      </c>
      <c r="G154" s="346" t="s">
        <v>309</v>
      </c>
      <c r="H154" s="85" t="s">
        <v>310</v>
      </c>
      <c r="I154" s="85" t="s">
        <v>310</v>
      </c>
      <c r="J154" s="90" t="s">
        <v>322</v>
      </c>
      <c r="K154" s="85" t="s">
        <v>311</v>
      </c>
      <c r="L154" s="88"/>
      <c r="M154" s="17"/>
    </row>
    <row r="155" spans="1:13" x14ac:dyDescent="0.15">
      <c r="A155" s="82" t="s">
        <v>303</v>
      </c>
      <c r="B155" s="83" t="s">
        <v>304</v>
      </c>
      <c r="C155" s="84" t="s">
        <v>321</v>
      </c>
      <c r="D155" s="85" t="s">
        <v>483</v>
      </c>
      <c r="E155" s="85" t="s">
        <v>307</v>
      </c>
      <c r="F155" s="85" t="s">
        <v>535</v>
      </c>
      <c r="G155" s="83" t="s">
        <v>309</v>
      </c>
      <c r="H155" s="85" t="s">
        <v>310</v>
      </c>
      <c r="I155" s="85" t="s">
        <v>322</v>
      </c>
      <c r="J155" s="90"/>
      <c r="K155" s="85" t="s">
        <v>311</v>
      </c>
      <c r="L155" s="86"/>
      <c r="M155" s="17"/>
    </row>
    <row r="156" spans="1:13" x14ac:dyDescent="0.15">
      <c r="A156" s="82" t="s">
        <v>303</v>
      </c>
      <c r="B156" s="83" t="s">
        <v>304</v>
      </c>
      <c r="C156" s="84" t="s">
        <v>323</v>
      </c>
      <c r="D156" s="85" t="s">
        <v>483</v>
      </c>
      <c r="E156" s="85" t="s">
        <v>307</v>
      </c>
      <c r="F156" s="85" t="s">
        <v>536</v>
      </c>
      <c r="G156" s="346" t="s">
        <v>309</v>
      </c>
      <c r="H156" s="85" t="s">
        <v>310</v>
      </c>
      <c r="I156" s="85" t="s">
        <v>322</v>
      </c>
      <c r="J156" s="90"/>
      <c r="K156" s="83" t="s">
        <v>311</v>
      </c>
      <c r="L156" s="89"/>
      <c r="M156" s="17"/>
    </row>
    <row r="157" spans="1:13" x14ac:dyDescent="0.15">
      <c r="A157" s="82" t="s">
        <v>303</v>
      </c>
      <c r="B157" s="83" t="s">
        <v>304</v>
      </c>
      <c r="C157" s="84" t="s">
        <v>323</v>
      </c>
      <c r="D157" s="85" t="s">
        <v>483</v>
      </c>
      <c r="E157" s="85" t="s">
        <v>307</v>
      </c>
      <c r="F157" s="85" t="s">
        <v>537</v>
      </c>
      <c r="G157" s="346" t="s">
        <v>309</v>
      </c>
      <c r="H157" s="85" t="s">
        <v>322</v>
      </c>
      <c r="I157" s="85" t="s">
        <v>322</v>
      </c>
      <c r="J157" s="90"/>
      <c r="K157" s="85" t="s">
        <v>311</v>
      </c>
      <c r="L157" s="88"/>
      <c r="M157" s="17"/>
    </row>
    <row r="158" spans="1:13" x14ac:dyDescent="0.15">
      <c r="A158" s="82" t="s">
        <v>303</v>
      </c>
      <c r="B158" s="83" t="s">
        <v>304</v>
      </c>
      <c r="C158" s="84" t="s">
        <v>370</v>
      </c>
      <c r="D158" s="85" t="s">
        <v>483</v>
      </c>
      <c r="E158" s="85" t="s">
        <v>307</v>
      </c>
      <c r="F158" s="85" t="s">
        <v>538</v>
      </c>
      <c r="G158" s="83" t="s">
        <v>309</v>
      </c>
      <c r="H158" s="85" t="s">
        <v>310</v>
      </c>
      <c r="I158" s="85" t="s">
        <v>310</v>
      </c>
      <c r="J158" s="90" t="s">
        <v>322</v>
      </c>
      <c r="K158" s="85" t="s">
        <v>311</v>
      </c>
      <c r="L158" s="86"/>
      <c r="M158" s="17"/>
    </row>
    <row r="159" spans="1:13" x14ac:dyDescent="0.15">
      <c r="A159" s="82" t="s">
        <v>303</v>
      </c>
      <c r="B159" s="83" t="s">
        <v>304</v>
      </c>
      <c r="C159" s="84" t="s">
        <v>370</v>
      </c>
      <c r="D159" s="85" t="s">
        <v>483</v>
      </c>
      <c r="E159" s="85" t="s">
        <v>307</v>
      </c>
      <c r="F159" s="85" t="s">
        <v>539</v>
      </c>
      <c r="G159" s="346" t="s">
        <v>309</v>
      </c>
      <c r="H159" s="85" t="s">
        <v>322</v>
      </c>
      <c r="I159" s="85" t="s">
        <v>356</v>
      </c>
      <c r="J159" s="90"/>
      <c r="K159" s="83" t="s">
        <v>311</v>
      </c>
      <c r="L159" s="89"/>
      <c r="M159" s="17"/>
    </row>
    <row r="160" spans="1:13" x14ac:dyDescent="0.15">
      <c r="A160" s="82" t="s">
        <v>303</v>
      </c>
      <c r="B160" s="83" t="s">
        <v>304</v>
      </c>
      <c r="C160" s="84" t="s">
        <v>372</v>
      </c>
      <c r="D160" s="85" t="s">
        <v>483</v>
      </c>
      <c r="E160" s="85" t="s">
        <v>307</v>
      </c>
      <c r="F160" s="85" t="s">
        <v>540</v>
      </c>
      <c r="G160" s="346" t="s">
        <v>309</v>
      </c>
      <c r="H160" s="85" t="s">
        <v>541</v>
      </c>
      <c r="I160" s="85" t="s">
        <v>322</v>
      </c>
      <c r="J160" s="90"/>
      <c r="K160" s="85" t="s">
        <v>311</v>
      </c>
      <c r="L160" s="88" t="s">
        <v>542</v>
      </c>
      <c r="M160" s="17"/>
    </row>
    <row r="161" spans="1:13" x14ac:dyDescent="0.15">
      <c r="A161" s="82" t="s">
        <v>303</v>
      </c>
      <c r="B161" s="83" t="s">
        <v>304</v>
      </c>
      <c r="C161" s="84" t="s">
        <v>543</v>
      </c>
      <c r="D161" s="85" t="s">
        <v>483</v>
      </c>
      <c r="E161" s="85" t="s">
        <v>307</v>
      </c>
      <c r="F161" s="85" t="s">
        <v>492</v>
      </c>
      <c r="G161" s="83" t="s">
        <v>309</v>
      </c>
      <c r="H161" s="85" t="s">
        <v>310</v>
      </c>
      <c r="I161" s="85" t="s">
        <v>310</v>
      </c>
      <c r="J161" s="90" t="s">
        <v>322</v>
      </c>
      <c r="K161" s="85" t="s">
        <v>311</v>
      </c>
      <c r="L161" s="86"/>
      <c r="M161" s="17"/>
    </row>
    <row r="162" spans="1:13" x14ac:dyDescent="0.15">
      <c r="A162" s="82" t="s">
        <v>303</v>
      </c>
      <c r="B162" s="83" t="s">
        <v>304</v>
      </c>
      <c r="C162" s="84" t="s">
        <v>326</v>
      </c>
      <c r="D162" s="85" t="s">
        <v>483</v>
      </c>
      <c r="E162" s="85" t="s">
        <v>307</v>
      </c>
      <c r="F162" s="85" t="s">
        <v>544</v>
      </c>
      <c r="G162" s="346" t="s">
        <v>311</v>
      </c>
      <c r="H162" s="85" t="s">
        <v>545</v>
      </c>
      <c r="I162" s="85" t="s">
        <v>316</v>
      </c>
      <c r="J162" s="90"/>
      <c r="K162" s="83" t="s">
        <v>311</v>
      </c>
      <c r="L162" s="89" t="s">
        <v>546</v>
      </c>
      <c r="M162" s="17"/>
    </row>
    <row r="163" spans="1:13" x14ac:dyDescent="0.15">
      <c r="A163" s="82" t="s">
        <v>303</v>
      </c>
      <c r="B163" s="83" t="s">
        <v>304</v>
      </c>
      <c r="C163" s="84" t="s">
        <v>447</v>
      </c>
      <c r="D163" s="85" t="s">
        <v>483</v>
      </c>
      <c r="E163" s="85" t="s">
        <v>307</v>
      </c>
      <c r="F163" s="85" t="s">
        <v>492</v>
      </c>
      <c r="G163" s="346" t="s">
        <v>309</v>
      </c>
      <c r="H163" s="85" t="s">
        <v>310</v>
      </c>
      <c r="I163" s="85" t="s">
        <v>310</v>
      </c>
      <c r="J163" s="90" t="s">
        <v>322</v>
      </c>
      <c r="K163" s="85" t="s">
        <v>311</v>
      </c>
      <c r="L163" s="88"/>
      <c r="M163" s="17"/>
    </row>
    <row r="164" spans="1:13" x14ac:dyDescent="0.15">
      <c r="A164" s="82" t="s">
        <v>303</v>
      </c>
      <c r="B164" s="83" t="s">
        <v>304</v>
      </c>
      <c r="C164" s="84" t="s">
        <v>450</v>
      </c>
      <c r="D164" s="85" t="s">
        <v>483</v>
      </c>
      <c r="E164" s="85" t="s">
        <v>307</v>
      </c>
      <c r="F164" s="85" t="s">
        <v>503</v>
      </c>
      <c r="G164" s="83" t="s">
        <v>309</v>
      </c>
      <c r="H164" s="85" t="s">
        <v>316</v>
      </c>
      <c r="I164" s="85" t="s">
        <v>356</v>
      </c>
      <c r="J164" s="90"/>
      <c r="K164" s="85" t="s">
        <v>311</v>
      </c>
      <c r="L164" s="86"/>
      <c r="M164" s="17"/>
    </row>
    <row r="165" spans="1:13" x14ac:dyDescent="0.15">
      <c r="A165" s="82" t="s">
        <v>303</v>
      </c>
      <c r="B165" s="83" t="s">
        <v>304</v>
      </c>
      <c r="C165" s="84" t="s">
        <v>547</v>
      </c>
      <c r="D165" s="85" t="s">
        <v>483</v>
      </c>
      <c r="E165" s="85" t="s">
        <v>307</v>
      </c>
      <c r="F165" s="85" t="s">
        <v>504</v>
      </c>
      <c r="G165" s="346" t="s">
        <v>309</v>
      </c>
      <c r="H165" s="85" t="s">
        <v>310</v>
      </c>
      <c r="I165" s="85" t="s">
        <v>310</v>
      </c>
      <c r="J165" s="90" t="s">
        <v>322</v>
      </c>
      <c r="K165" s="83" t="s">
        <v>311</v>
      </c>
      <c r="L165" s="89"/>
      <c r="M165" s="17"/>
    </row>
    <row r="166" spans="1:13" x14ac:dyDescent="0.15">
      <c r="A166" s="82" t="s">
        <v>303</v>
      </c>
      <c r="B166" s="83" t="s">
        <v>304</v>
      </c>
      <c r="C166" s="84" t="s">
        <v>451</v>
      </c>
      <c r="D166" s="85" t="s">
        <v>483</v>
      </c>
      <c r="E166" s="85" t="s">
        <v>307</v>
      </c>
      <c r="F166" s="85" t="s">
        <v>492</v>
      </c>
      <c r="G166" s="346" t="s">
        <v>309</v>
      </c>
      <c r="H166" s="85" t="s">
        <v>356</v>
      </c>
      <c r="I166" s="85" t="s">
        <v>356</v>
      </c>
      <c r="J166" s="90"/>
      <c r="K166" s="85" t="s">
        <v>311</v>
      </c>
      <c r="L166" s="88"/>
      <c r="M166" s="17"/>
    </row>
    <row r="167" spans="1:13" x14ac:dyDescent="0.15">
      <c r="A167" s="82" t="s">
        <v>303</v>
      </c>
      <c r="B167" s="83" t="s">
        <v>304</v>
      </c>
      <c r="C167" s="84" t="s">
        <v>454</v>
      </c>
      <c r="D167" s="85" t="s">
        <v>483</v>
      </c>
      <c r="E167" s="85" t="s">
        <v>307</v>
      </c>
      <c r="F167" s="85" t="s">
        <v>492</v>
      </c>
      <c r="G167" s="83" t="s">
        <v>309</v>
      </c>
      <c r="H167" s="85" t="s">
        <v>310</v>
      </c>
      <c r="I167" s="85" t="s">
        <v>310</v>
      </c>
      <c r="J167" s="90" t="s">
        <v>322</v>
      </c>
      <c r="K167" s="85" t="s">
        <v>311</v>
      </c>
      <c r="L167" s="86"/>
      <c r="M167" s="17"/>
    </row>
    <row r="168" spans="1:13" x14ac:dyDescent="0.15">
      <c r="A168" s="82" t="s">
        <v>303</v>
      </c>
      <c r="B168" s="83" t="s">
        <v>304</v>
      </c>
      <c r="C168" s="84" t="s">
        <v>548</v>
      </c>
      <c r="D168" s="85" t="s">
        <v>483</v>
      </c>
      <c r="E168" s="85" t="s">
        <v>307</v>
      </c>
      <c r="F168" s="85" t="s">
        <v>549</v>
      </c>
      <c r="G168" s="346" t="s">
        <v>309</v>
      </c>
      <c r="H168" s="85" t="s">
        <v>310</v>
      </c>
      <c r="I168" s="85" t="s">
        <v>310</v>
      </c>
      <c r="J168" s="90" t="s">
        <v>322</v>
      </c>
      <c r="K168" s="83" t="s">
        <v>311</v>
      </c>
      <c r="L168" s="89"/>
      <c r="M168" s="17"/>
    </row>
    <row r="169" spans="1:13" x14ac:dyDescent="0.15">
      <c r="A169" s="82" t="s">
        <v>303</v>
      </c>
      <c r="B169" s="83" t="s">
        <v>304</v>
      </c>
      <c r="C169" s="84" t="s">
        <v>550</v>
      </c>
      <c r="D169" s="85" t="s">
        <v>483</v>
      </c>
      <c r="E169" s="85" t="s">
        <v>307</v>
      </c>
      <c r="F169" s="85" t="s">
        <v>549</v>
      </c>
      <c r="G169" s="346" t="s">
        <v>309</v>
      </c>
      <c r="H169" s="85" t="s">
        <v>310</v>
      </c>
      <c r="I169" s="85" t="s">
        <v>310</v>
      </c>
      <c r="J169" s="90" t="s">
        <v>322</v>
      </c>
      <c r="K169" s="85" t="s">
        <v>311</v>
      </c>
      <c r="L169" s="88"/>
      <c r="M169" s="17"/>
    </row>
    <row r="170" spans="1:13" x14ac:dyDescent="0.15">
      <c r="A170" s="82" t="s">
        <v>303</v>
      </c>
      <c r="B170" s="83" t="s">
        <v>304</v>
      </c>
      <c r="C170" s="84" t="s">
        <v>551</v>
      </c>
      <c r="D170" s="85" t="s">
        <v>483</v>
      </c>
      <c r="E170" s="85" t="s">
        <v>307</v>
      </c>
      <c r="F170" s="85" t="s">
        <v>549</v>
      </c>
      <c r="G170" s="83" t="s">
        <v>309</v>
      </c>
      <c r="H170" s="85" t="s">
        <v>310</v>
      </c>
      <c r="I170" s="85" t="s">
        <v>310</v>
      </c>
      <c r="J170" s="90" t="s">
        <v>322</v>
      </c>
      <c r="K170" s="85" t="s">
        <v>311</v>
      </c>
      <c r="L170" s="86"/>
      <c r="M170" s="17"/>
    </row>
    <row r="171" spans="1:13" x14ac:dyDescent="0.15">
      <c r="A171" s="82" t="s">
        <v>303</v>
      </c>
      <c r="B171" s="83" t="s">
        <v>304</v>
      </c>
      <c r="C171" s="84" t="s">
        <v>376</v>
      </c>
      <c r="D171" s="85" t="s">
        <v>483</v>
      </c>
      <c r="E171" s="85" t="s">
        <v>307</v>
      </c>
      <c r="F171" s="85" t="s">
        <v>552</v>
      </c>
      <c r="G171" s="346" t="s">
        <v>309</v>
      </c>
      <c r="H171" s="85" t="s">
        <v>310</v>
      </c>
      <c r="I171" s="85" t="s">
        <v>310</v>
      </c>
      <c r="J171" s="90" t="s">
        <v>322</v>
      </c>
      <c r="K171" s="83" t="s">
        <v>311</v>
      </c>
      <c r="L171" s="89"/>
      <c r="M171" s="17"/>
    </row>
    <row r="172" spans="1:13" x14ac:dyDescent="0.15">
      <c r="A172" s="82" t="s">
        <v>303</v>
      </c>
      <c r="B172" s="83" t="s">
        <v>304</v>
      </c>
      <c r="C172" s="84" t="s">
        <v>376</v>
      </c>
      <c r="D172" s="85" t="s">
        <v>483</v>
      </c>
      <c r="E172" s="85" t="s">
        <v>307</v>
      </c>
      <c r="F172" s="85" t="s">
        <v>553</v>
      </c>
      <c r="G172" s="346" t="s">
        <v>309</v>
      </c>
      <c r="H172" s="85" t="s">
        <v>310</v>
      </c>
      <c r="I172" s="85" t="s">
        <v>310</v>
      </c>
      <c r="J172" s="90" t="s">
        <v>322</v>
      </c>
      <c r="K172" s="85" t="s">
        <v>311</v>
      </c>
      <c r="L172" s="88"/>
      <c r="M172" s="17"/>
    </row>
    <row r="173" spans="1:13" x14ac:dyDescent="0.15">
      <c r="A173" s="82" t="s">
        <v>303</v>
      </c>
      <c r="B173" s="83" t="s">
        <v>304</v>
      </c>
      <c r="C173" s="84" t="s">
        <v>376</v>
      </c>
      <c r="D173" s="85" t="s">
        <v>483</v>
      </c>
      <c r="E173" s="85" t="s">
        <v>307</v>
      </c>
      <c r="F173" s="85" t="s">
        <v>554</v>
      </c>
      <c r="G173" s="83" t="s">
        <v>309</v>
      </c>
      <c r="H173" s="85" t="s">
        <v>310</v>
      </c>
      <c r="I173" s="85" t="s">
        <v>310</v>
      </c>
      <c r="J173" s="90" t="s">
        <v>322</v>
      </c>
      <c r="K173" s="85" t="s">
        <v>311</v>
      </c>
      <c r="L173" s="86"/>
      <c r="M173" s="17"/>
    </row>
    <row r="174" spans="1:13" x14ac:dyDescent="0.15">
      <c r="A174" s="82" t="s">
        <v>303</v>
      </c>
      <c r="B174" s="83" t="s">
        <v>304</v>
      </c>
      <c r="C174" s="84" t="s">
        <v>555</v>
      </c>
      <c r="D174" s="85" t="s">
        <v>483</v>
      </c>
      <c r="E174" s="85" t="s">
        <v>307</v>
      </c>
      <c r="F174" s="85" t="s">
        <v>532</v>
      </c>
      <c r="G174" s="346" t="s">
        <v>309</v>
      </c>
      <c r="H174" s="85" t="s">
        <v>310</v>
      </c>
      <c r="I174" s="85" t="s">
        <v>310</v>
      </c>
      <c r="J174" s="90" t="s">
        <v>322</v>
      </c>
      <c r="K174" s="83" t="s">
        <v>311</v>
      </c>
      <c r="L174" s="89"/>
      <c r="M174" s="17"/>
    </row>
    <row r="175" spans="1:13" x14ac:dyDescent="0.15">
      <c r="A175" s="82" t="s">
        <v>303</v>
      </c>
      <c r="B175" s="83" t="s">
        <v>304</v>
      </c>
      <c r="C175" s="84" t="s">
        <v>555</v>
      </c>
      <c r="D175" s="85" t="s">
        <v>483</v>
      </c>
      <c r="E175" s="85" t="s">
        <v>307</v>
      </c>
      <c r="F175" s="85" t="s">
        <v>528</v>
      </c>
      <c r="G175" s="346" t="s">
        <v>309</v>
      </c>
      <c r="H175" s="85" t="s">
        <v>310</v>
      </c>
      <c r="I175" s="85" t="s">
        <v>310</v>
      </c>
      <c r="J175" s="90" t="s">
        <v>322</v>
      </c>
      <c r="K175" s="85" t="s">
        <v>311</v>
      </c>
      <c r="L175" s="88"/>
      <c r="M175" s="17"/>
    </row>
    <row r="176" spans="1:13" x14ac:dyDescent="0.15">
      <c r="A176" s="82" t="s">
        <v>303</v>
      </c>
      <c r="B176" s="83" t="s">
        <v>304</v>
      </c>
      <c r="C176" s="84" t="s">
        <v>556</v>
      </c>
      <c r="D176" s="85" t="s">
        <v>483</v>
      </c>
      <c r="E176" s="85" t="s">
        <v>307</v>
      </c>
      <c r="F176" s="85" t="s">
        <v>557</v>
      </c>
      <c r="G176" s="83" t="s">
        <v>309</v>
      </c>
      <c r="H176" s="85" t="s">
        <v>310</v>
      </c>
      <c r="I176" s="85" t="s">
        <v>322</v>
      </c>
      <c r="J176" s="90"/>
      <c r="K176" s="85" t="s">
        <v>311</v>
      </c>
      <c r="L176" s="86"/>
      <c r="M176" s="17"/>
    </row>
    <row r="177" spans="1:13" x14ac:dyDescent="0.15">
      <c r="A177" s="82" t="s">
        <v>303</v>
      </c>
      <c r="B177" s="83" t="s">
        <v>304</v>
      </c>
      <c r="C177" s="84" t="s">
        <v>558</v>
      </c>
      <c r="D177" s="85" t="s">
        <v>483</v>
      </c>
      <c r="E177" s="85" t="s">
        <v>307</v>
      </c>
      <c r="F177" s="85" t="s">
        <v>492</v>
      </c>
      <c r="G177" s="346" t="s">
        <v>309</v>
      </c>
      <c r="H177" s="85" t="s">
        <v>310</v>
      </c>
      <c r="I177" s="85" t="s">
        <v>310</v>
      </c>
      <c r="J177" s="90" t="s">
        <v>322</v>
      </c>
      <c r="K177" s="83" t="s">
        <v>311</v>
      </c>
      <c r="L177" s="89"/>
      <c r="M177" s="17"/>
    </row>
    <row r="178" spans="1:13" x14ac:dyDescent="0.15">
      <c r="A178" s="82" t="s">
        <v>303</v>
      </c>
      <c r="B178" s="83" t="s">
        <v>304</v>
      </c>
      <c r="C178" s="84" t="s">
        <v>559</v>
      </c>
      <c r="D178" s="85" t="s">
        <v>483</v>
      </c>
      <c r="E178" s="85" t="s">
        <v>307</v>
      </c>
      <c r="F178" s="85" t="s">
        <v>527</v>
      </c>
      <c r="G178" s="346" t="s">
        <v>309</v>
      </c>
      <c r="H178" s="85" t="s">
        <v>310</v>
      </c>
      <c r="I178" s="85" t="s">
        <v>310</v>
      </c>
      <c r="J178" s="90" t="s">
        <v>322</v>
      </c>
      <c r="K178" s="85" t="s">
        <v>311</v>
      </c>
      <c r="L178" s="88"/>
      <c r="M178" s="17"/>
    </row>
    <row r="179" spans="1:13" x14ac:dyDescent="0.15">
      <c r="A179" s="82" t="s">
        <v>303</v>
      </c>
      <c r="B179" s="83" t="s">
        <v>304</v>
      </c>
      <c r="C179" s="84" t="s">
        <v>462</v>
      </c>
      <c r="D179" s="85" t="s">
        <v>483</v>
      </c>
      <c r="E179" s="85" t="s">
        <v>307</v>
      </c>
      <c r="F179" s="85" t="s">
        <v>492</v>
      </c>
      <c r="G179" s="83" t="s">
        <v>309</v>
      </c>
      <c r="H179" s="85" t="s">
        <v>310</v>
      </c>
      <c r="I179" s="85" t="s">
        <v>310</v>
      </c>
      <c r="J179" s="90" t="s">
        <v>322</v>
      </c>
      <c r="K179" s="85" t="s">
        <v>311</v>
      </c>
      <c r="L179" s="86"/>
      <c r="M179" s="17"/>
    </row>
    <row r="180" spans="1:13" x14ac:dyDescent="0.15">
      <c r="A180" s="82" t="s">
        <v>303</v>
      </c>
      <c r="B180" s="83" t="s">
        <v>304</v>
      </c>
      <c r="C180" s="84" t="s">
        <v>463</v>
      </c>
      <c r="D180" s="85" t="s">
        <v>483</v>
      </c>
      <c r="E180" s="85" t="s">
        <v>307</v>
      </c>
      <c r="F180" s="85" t="s">
        <v>492</v>
      </c>
      <c r="G180" s="346" t="s">
        <v>309</v>
      </c>
      <c r="H180" s="85" t="s">
        <v>310</v>
      </c>
      <c r="I180" s="85" t="s">
        <v>310</v>
      </c>
      <c r="J180" s="90" t="s">
        <v>322</v>
      </c>
      <c r="K180" s="83" t="s">
        <v>311</v>
      </c>
      <c r="L180" s="89"/>
      <c r="M180" s="17"/>
    </row>
    <row r="181" spans="1:13" x14ac:dyDescent="0.15">
      <c r="A181" s="82" t="s">
        <v>303</v>
      </c>
      <c r="B181" s="83" t="s">
        <v>304</v>
      </c>
      <c r="C181" s="84" t="s">
        <v>378</v>
      </c>
      <c r="D181" s="85" t="s">
        <v>483</v>
      </c>
      <c r="E181" s="85" t="s">
        <v>307</v>
      </c>
      <c r="F181" s="85" t="s">
        <v>560</v>
      </c>
      <c r="G181" s="346" t="s">
        <v>309</v>
      </c>
      <c r="H181" s="85" t="s">
        <v>310</v>
      </c>
      <c r="I181" s="85" t="s">
        <v>310</v>
      </c>
      <c r="J181" s="90" t="s">
        <v>322</v>
      </c>
      <c r="K181" s="85" t="s">
        <v>311</v>
      </c>
      <c r="L181" s="88"/>
      <c r="M181" s="17"/>
    </row>
    <row r="182" spans="1:13" x14ac:dyDescent="0.15">
      <c r="A182" s="82" t="s">
        <v>303</v>
      </c>
      <c r="B182" s="83" t="s">
        <v>304</v>
      </c>
      <c r="C182" s="84" t="s">
        <v>378</v>
      </c>
      <c r="D182" s="85" t="s">
        <v>483</v>
      </c>
      <c r="E182" s="85" t="s">
        <v>307</v>
      </c>
      <c r="F182" s="85" t="s">
        <v>561</v>
      </c>
      <c r="G182" s="83" t="s">
        <v>309</v>
      </c>
      <c r="H182" s="85" t="s">
        <v>310</v>
      </c>
      <c r="I182" s="85" t="s">
        <v>310</v>
      </c>
      <c r="J182" s="90" t="s">
        <v>322</v>
      </c>
      <c r="K182" s="85" t="s">
        <v>311</v>
      </c>
      <c r="L182" s="86"/>
      <c r="M182" s="17"/>
    </row>
    <row r="183" spans="1:13" x14ac:dyDescent="0.15">
      <c r="A183" s="82" t="s">
        <v>303</v>
      </c>
      <c r="B183" s="83" t="s">
        <v>304</v>
      </c>
      <c r="C183" s="84" t="s">
        <v>562</v>
      </c>
      <c r="D183" s="85" t="s">
        <v>483</v>
      </c>
      <c r="E183" s="85" t="s">
        <v>307</v>
      </c>
      <c r="F183" s="85" t="s">
        <v>563</v>
      </c>
      <c r="G183" s="346" t="s">
        <v>309</v>
      </c>
      <c r="H183" s="85" t="s">
        <v>310</v>
      </c>
      <c r="I183" s="85" t="s">
        <v>310</v>
      </c>
      <c r="J183" s="90" t="s">
        <v>322</v>
      </c>
      <c r="K183" s="83" t="s">
        <v>311</v>
      </c>
      <c r="L183" s="89"/>
      <c r="M183" s="17"/>
    </row>
    <row r="184" spans="1:13" x14ac:dyDescent="0.15">
      <c r="A184" s="82" t="s">
        <v>303</v>
      </c>
      <c r="B184" s="83" t="s">
        <v>304</v>
      </c>
      <c r="C184" s="84" t="s">
        <v>562</v>
      </c>
      <c r="D184" s="85" t="s">
        <v>483</v>
      </c>
      <c r="E184" s="85" t="s">
        <v>307</v>
      </c>
      <c r="F184" s="85" t="s">
        <v>564</v>
      </c>
      <c r="G184" s="346" t="s">
        <v>309</v>
      </c>
      <c r="H184" s="85" t="s">
        <v>310</v>
      </c>
      <c r="I184" s="85" t="s">
        <v>310</v>
      </c>
      <c r="J184" s="90" t="s">
        <v>322</v>
      </c>
      <c r="K184" s="85" t="s">
        <v>311</v>
      </c>
      <c r="L184" s="88"/>
      <c r="M184" s="17"/>
    </row>
    <row r="185" spans="1:13" ht="14" x14ac:dyDescent="0.15">
      <c r="A185" s="82" t="s">
        <v>303</v>
      </c>
      <c r="B185" s="83" t="s">
        <v>304</v>
      </c>
      <c r="C185" s="84" t="s">
        <v>330</v>
      </c>
      <c r="D185" s="85" t="s">
        <v>483</v>
      </c>
      <c r="E185" s="85" t="s">
        <v>307</v>
      </c>
      <c r="F185" s="85" t="s">
        <v>565</v>
      </c>
      <c r="G185" s="83" t="s">
        <v>309</v>
      </c>
      <c r="H185" s="85" t="s">
        <v>371</v>
      </c>
      <c r="I185" s="85" t="s">
        <v>373</v>
      </c>
      <c r="J185" s="90"/>
      <c r="K185" s="85" t="s">
        <v>311</v>
      </c>
      <c r="L185" s="86" t="s">
        <v>566</v>
      </c>
      <c r="M185" s="17"/>
    </row>
    <row r="186" spans="1:13" x14ac:dyDescent="0.15">
      <c r="A186" s="82" t="s">
        <v>303</v>
      </c>
      <c r="B186" s="83" t="s">
        <v>304</v>
      </c>
      <c r="C186" s="84" t="s">
        <v>330</v>
      </c>
      <c r="D186" s="85" t="s">
        <v>483</v>
      </c>
      <c r="E186" s="85" t="s">
        <v>307</v>
      </c>
      <c r="F186" s="85" t="s">
        <v>509</v>
      </c>
      <c r="G186" s="346" t="s">
        <v>309</v>
      </c>
      <c r="H186" s="85" t="s">
        <v>310</v>
      </c>
      <c r="I186" s="85" t="s">
        <v>310</v>
      </c>
      <c r="J186" s="90" t="s">
        <v>322</v>
      </c>
      <c r="K186" s="83" t="s">
        <v>311</v>
      </c>
      <c r="L186" s="89"/>
      <c r="M186" s="17"/>
    </row>
    <row r="187" spans="1:13" x14ac:dyDescent="0.15">
      <c r="A187" s="82" t="s">
        <v>303</v>
      </c>
      <c r="B187" s="83" t="s">
        <v>304</v>
      </c>
      <c r="C187" s="84" t="s">
        <v>567</v>
      </c>
      <c r="D187" s="85" t="s">
        <v>483</v>
      </c>
      <c r="E187" s="85" t="s">
        <v>307</v>
      </c>
      <c r="F187" s="85" t="s">
        <v>504</v>
      </c>
      <c r="G187" s="346" t="s">
        <v>309</v>
      </c>
      <c r="H187" s="85" t="s">
        <v>310</v>
      </c>
      <c r="I187" s="85" t="s">
        <v>322</v>
      </c>
      <c r="J187" s="90"/>
      <c r="K187" s="85" t="s">
        <v>311</v>
      </c>
      <c r="L187" s="88"/>
      <c r="M187" s="17"/>
    </row>
    <row r="188" spans="1:13" x14ac:dyDescent="0.15">
      <c r="A188" s="82" t="s">
        <v>303</v>
      </c>
      <c r="B188" s="83" t="s">
        <v>304</v>
      </c>
      <c r="C188" s="84" t="s">
        <v>383</v>
      </c>
      <c r="D188" s="85" t="s">
        <v>483</v>
      </c>
      <c r="E188" s="85" t="s">
        <v>307</v>
      </c>
      <c r="F188" s="85" t="s">
        <v>492</v>
      </c>
      <c r="G188" s="83" t="s">
        <v>309</v>
      </c>
      <c r="H188" s="85" t="s">
        <v>310</v>
      </c>
      <c r="I188" s="85" t="s">
        <v>310</v>
      </c>
      <c r="J188" s="90" t="s">
        <v>322</v>
      </c>
      <c r="K188" s="85" t="s">
        <v>311</v>
      </c>
      <c r="L188" s="86"/>
      <c r="M188" s="17"/>
    </row>
    <row r="189" spans="1:13" x14ac:dyDescent="0.15">
      <c r="A189" s="82" t="s">
        <v>303</v>
      </c>
      <c r="B189" s="83" t="s">
        <v>304</v>
      </c>
      <c r="C189" s="84" t="s">
        <v>333</v>
      </c>
      <c r="D189" s="85" t="s">
        <v>483</v>
      </c>
      <c r="E189" s="85" t="s">
        <v>307</v>
      </c>
      <c r="F189" s="85" t="s">
        <v>568</v>
      </c>
      <c r="G189" s="346" t="s">
        <v>311</v>
      </c>
      <c r="H189" s="85" t="s">
        <v>569</v>
      </c>
      <c r="I189" s="85" t="s">
        <v>570</v>
      </c>
      <c r="J189" s="90"/>
      <c r="K189" s="83" t="s">
        <v>309</v>
      </c>
      <c r="L189" s="89"/>
      <c r="M189" s="17"/>
    </row>
    <row r="190" spans="1:13" x14ac:dyDescent="0.15">
      <c r="A190" s="82" t="s">
        <v>303</v>
      </c>
      <c r="B190" s="83" t="s">
        <v>304</v>
      </c>
      <c r="C190" s="84" t="s">
        <v>571</v>
      </c>
      <c r="D190" s="85" t="s">
        <v>483</v>
      </c>
      <c r="E190" s="85" t="s">
        <v>307</v>
      </c>
      <c r="F190" s="85" t="s">
        <v>572</v>
      </c>
      <c r="G190" s="346" t="s">
        <v>309</v>
      </c>
      <c r="H190" s="85" t="s">
        <v>371</v>
      </c>
      <c r="I190" s="85" t="s">
        <v>310</v>
      </c>
      <c r="J190" s="90" t="s">
        <v>573</v>
      </c>
      <c r="K190" s="85" t="s">
        <v>311</v>
      </c>
      <c r="L190" s="88"/>
      <c r="M190" s="17"/>
    </row>
    <row r="191" spans="1:13" x14ac:dyDescent="0.15">
      <c r="A191" s="82" t="s">
        <v>303</v>
      </c>
      <c r="B191" s="83" t="s">
        <v>304</v>
      </c>
      <c r="C191" s="84" t="s">
        <v>336</v>
      </c>
      <c r="D191" s="85" t="s">
        <v>483</v>
      </c>
      <c r="E191" s="85" t="s">
        <v>307</v>
      </c>
      <c r="F191" s="85" t="s">
        <v>492</v>
      </c>
      <c r="G191" s="83" t="s">
        <v>309</v>
      </c>
      <c r="H191" s="85" t="s">
        <v>310</v>
      </c>
      <c r="I191" s="85" t="s">
        <v>310</v>
      </c>
      <c r="J191" s="90" t="s">
        <v>322</v>
      </c>
      <c r="K191" s="85" t="s">
        <v>311</v>
      </c>
      <c r="L191" s="86"/>
      <c r="M191" s="17"/>
    </row>
    <row r="192" spans="1:13" x14ac:dyDescent="0.15">
      <c r="A192" s="82" t="s">
        <v>303</v>
      </c>
      <c r="B192" s="83" t="s">
        <v>304</v>
      </c>
      <c r="C192" s="84" t="s">
        <v>574</v>
      </c>
      <c r="D192" s="85" t="s">
        <v>483</v>
      </c>
      <c r="E192" s="85" t="s">
        <v>307</v>
      </c>
      <c r="F192" s="85" t="s">
        <v>575</v>
      </c>
      <c r="G192" s="346" t="s">
        <v>309</v>
      </c>
      <c r="H192" s="85" t="s">
        <v>310</v>
      </c>
      <c r="I192" s="85" t="s">
        <v>310</v>
      </c>
      <c r="J192" s="90" t="s">
        <v>322</v>
      </c>
      <c r="K192" s="83" t="s">
        <v>311</v>
      </c>
      <c r="L192" s="89"/>
      <c r="M192" s="17"/>
    </row>
    <row r="193" spans="1:13" x14ac:dyDescent="0.15">
      <c r="A193" s="82" t="s">
        <v>303</v>
      </c>
      <c r="B193" s="83" t="s">
        <v>304</v>
      </c>
      <c r="C193" s="84" t="s">
        <v>576</v>
      </c>
      <c r="D193" s="85" t="s">
        <v>483</v>
      </c>
      <c r="E193" s="85" t="s">
        <v>307</v>
      </c>
      <c r="F193" s="85" t="s">
        <v>577</v>
      </c>
      <c r="G193" s="346" t="s">
        <v>309</v>
      </c>
      <c r="H193" s="85" t="s">
        <v>310</v>
      </c>
      <c r="I193" s="85" t="s">
        <v>310</v>
      </c>
      <c r="J193" s="90" t="s">
        <v>322</v>
      </c>
      <c r="K193" s="85" t="s">
        <v>311</v>
      </c>
      <c r="L193" s="88"/>
      <c r="M193" s="17"/>
    </row>
    <row r="194" spans="1:13" ht="14" x14ac:dyDescent="0.15">
      <c r="A194" s="82" t="s">
        <v>303</v>
      </c>
      <c r="B194" s="83" t="s">
        <v>304</v>
      </c>
      <c r="C194" s="84" t="s">
        <v>337</v>
      </c>
      <c r="D194" s="85" t="s">
        <v>483</v>
      </c>
      <c r="E194" s="85" t="s">
        <v>307</v>
      </c>
      <c r="F194" s="85" t="s">
        <v>578</v>
      </c>
      <c r="G194" s="83" t="s">
        <v>311</v>
      </c>
      <c r="H194" s="85" t="s">
        <v>579</v>
      </c>
      <c r="I194" s="85" t="s">
        <v>316</v>
      </c>
      <c r="J194" s="90"/>
      <c r="K194" s="85" t="s">
        <v>311</v>
      </c>
      <c r="L194" s="86" t="s">
        <v>580</v>
      </c>
      <c r="M194" s="17"/>
    </row>
    <row r="195" spans="1:13" x14ac:dyDescent="0.15">
      <c r="A195" s="82" t="s">
        <v>303</v>
      </c>
      <c r="B195" s="83" t="s">
        <v>304</v>
      </c>
      <c r="C195" s="84" t="s">
        <v>385</v>
      </c>
      <c r="D195" s="85" t="s">
        <v>483</v>
      </c>
      <c r="E195" s="85" t="s">
        <v>307</v>
      </c>
      <c r="F195" s="85" t="s">
        <v>492</v>
      </c>
      <c r="G195" s="346" t="s">
        <v>309</v>
      </c>
      <c r="H195" s="85" t="s">
        <v>310</v>
      </c>
      <c r="I195" s="85" t="s">
        <v>310</v>
      </c>
      <c r="J195" s="90" t="s">
        <v>322</v>
      </c>
      <c r="K195" s="83" t="s">
        <v>311</v>
      </c>
      <c r="L195" s="89"/>
      <c r="M195" s="17"/>
    </row>
    <row r="196" spans="1:13" x14ac:dyDescent="0.15">
      <c r="A196" s="82" t="s">
        <v>303</v>
      </c>
      <c r="B196" s="83" t="s">
        <v>304</v>
      </c>
      <c r="C196" s="84" t="s">
        <v>341</v>
      </c>
      <c r="D196" s="85" t="s">
        <v>483</v>
      </c>
      <c r="E196" s="85" t="s">
        <v>307</v>
      </c>
      <c r="F196" s="85" t="s">
        <v>581</v>
      </c>
      <c r="G196" s="346" t="s">
        <v>311</v>
      </c>
      <c r="H196" s="85" t="s">
        <v>582</v>
      </c>
      <c r="I196" s="85" t="s">
        <v>583</v>
      </c>
      <c r="J196" s="90"/>
      <c r="K196" s="85" t="s">
        <v>309</v>
      </c>
      <c r="L196" s="88" t="s">
        <v>584</v>
      </c>
      <c r="M196" s="17"/>
    </row>
    <row r="197" spans="1:13" x14ac:dyDescent="0.15">
      <c r="A197" s="82" t="s">
        <v>303</v>
      </c>
      <c r="B197" s="83" t="s">
        <v>304</v>
      </c>
      <c r="C197" s="84" t="s">
        <v>345</v>
      </c>
      <c r="D197" s="85" t="s">
        <v>483</v>
      </c>
      <c r="E197" s="85" t="s">
        <v>307</v>
      </c>
      <c r="F197" s="85" t="s">
        <v>585</v>
      </c>
      <c r="G197" s="83" t="s">
        <v>311</v>
      </c>
      <c r="H197" s="85" t="s">
        <v>586</v>
      </c>
      <c r="I197" s="85" t="s">
        <v>583</v>
      </c>
      <c r="J197" s="90"/>
      <c r="K197" s="85" t="s">
        <v>309</v>
      </c>
      <c r="L197" s="86"/>
      <c r="M197" s="17"/>
    </row>
    <row r="198" spans="1:13" x14ac:dyDescent="0.15">
      <c r="A198" s="82" t="s">
        <v>303</v>
      </c>
      <c r="B198" s="83" t="s">
        <v>304</v>
      </c>
      <c r="C198" s="84" t="s">
        <v>587</v>
      </c>
      <c r="D198" s="85" t="s">
        <v>483</v>
      </c>
      <c r="E198" s="85" t="s">
        <v>307</v>
      </c>
      <c r="F198" s="85" t="s">
        <v>492</v>
      </c>
      <c r="G198" s="346" t="s">
        <v>309</v>
      </c>
      <c r="H198" s="85" t="s">
        <v>310</v>
      </c>
      <c r="I198" s="85" t="s">
        <v>310</v>
      </c>
      <c r="J198" s="90" t="s">
        <v>322</v>
      </c>
      <c r="K198" s="83" t="s">
        <v>311</v>
      </c>
      <c r="L198" s="89"/>
      <c r="M198" s="17"/>
    </row>
    <row r="199" spans="1:13" x14ac:dyDescent="0.15">
      <c r="A199" s="82" t="s">
        <v>303</v>
      </c>
      <c r="B199" s="83" t="s">
        <v>304</v>
      </c>
      <c r="C199" s="84" t="s">
        <v>386</v>
      </c>
      <c r="D199" s="85" t="s">
        <v>483</v>
      </c>
      <c r="E199" s="85" t="s">
        <v>307</v>
      </c>
      <c r="F199" s="85" t="s">
        <v>588</v>
      </c>
      <c r="G199" s="346" t="s">
        <v>309</v>
      </c>
      <c r="H199" s="85" t="s">
        <v>310</v>
      </c>
      <c r="I199" s="85" t="s">
        <v>310</v>
      </c>
      <c r="J199" s="90" t="s">
        <v>322</v>
      </c>
      <c r="K199" s="85" t="s">
        <v>311</v>
      </c>
      <c r="L199" s="88"/>
      <c r="M199" s="17"/>
    </row>
    <row r="200" spans="1:13" x14ac:dyDescent="0.15">
      <c r="A200" s="82" t="s">
        <v>303</v>
      </c>
      <c r="B200" s="83" t="s">
        <v>304</v>
      </c>
      <c r="C200" s="84" t="s">
        <v>386</v>
      </c>
      <c r="D200" s="85" t="s">
        <v>483</v>
      </c>
      <c r="E200" s="85" t="s">
        <v>307</v>
      </c>
      <c r="F200" s="85" t="s">
        <v>589</v>
      </c>
      <c r="G200" s="83" t="s">
        <v>309</v>
      </c>
      <c r="H200" s="85" t="s">
        <v>310</v>
      </c>
      <c r="I200" s="85" t="s">
        <v>310</v>
      </c>
      <c r="J200" s="90" t="s">
        <v>322</v>
      </c>
      <c r="K200" s="85" t="s">
        <v>311</v>
      </c>
      <c r="L200" s="86"/>
      <c r="M200" s="17"/>
    </row>
    <row r="201" spans="1:13" x14ac:dyDescent="0.15">
      <c r="A201" s="82" t="s">
        <v>303</v>
      </c>
      <c r="B201" s="83" t="s">
        <v>304</v>
      </c>
      <c r="C201" s="84" t="s">
        <v>386</v>
      </c>
      <c r="D201" s="85" t="s">
        <v>483</v>
      </c>
      <c r="E201" s="85" t="s">
        <v>307</v>
      </c>
      <c r="F201" s="85" t="s">
        <v>590</v>
      </c>
      <c r="G201" s="346" t="s">
        <v>309</v>
      </c>
      <c r="H201" s="85" t="s">
        <v>310</v>
      </c>
      <c r="I201" s="85" t="s">
        <v>310</v>
      </c>
      <c r="J201" s="90" t="s">
        <v>322</v>
      </c>
      <c r="K201" s="83" t="s">
        <v>311</v>
      </c>
      <c r="L201" s="89"/>
      <c r="M201" s="17"/>
    </row>
    <row r="202" spans="1:13" x14ac:dyDescent="0.15">
      <c r="A202" s="82" t="s">
        <v>303</v>
      </c>
      <c r="B202" s="83" t="s">
        <v>304</v>
      </c>
      <c r="C202" s="84" t="s">
        <v>386</v>
      </c>
      <c r="D202" s="85" t="s">
        <v>483</v>
      </c>
      <c r="E202" s="85" t="s">
        <v>307</v>
      </c>
      <c r="F202" s="85" t="s">
        <v>591</v>
      </c>
      <c r="G202" s="346" t="s">
        <v>309</v>
      </c>
      <c r="H202" s="85" t="s">
        <v>310</v>
      </c>
      <c r="I202" s="85" t="s">
        <v>310</v>
      </c>
      <c r="J202" s="90" t="s">
        <v>322</v>
      </c>
      <c r="K202" s="85" t="s">
        <v>311</v>
      </c>
      <c r="L202" s="88"/>
      <c r="M202" s="17"/>
    </row>
    <row r="203" spans="1:13" x14ac:dyDescent="0.15">
      <c r="A203" s="82" t="s">
        <v>303</v>
      </c>
      <c r="B203" s="83" t="s">
        <v>304</v>
      </c>
      <c r="C203" s="84" t="s">
        <v>592</v>
      </c>
      <c r="D203" s="85" t="s">
        <v>483</v>
      </c>
      <c r="E203" s="85" t="s">
        <v>307</v>
      </c>
      <c r="F203" s="85" t="s">
        <v>492</v>
      </c>
      <c r="G203" s="83" t="s">
        <v>309</v>
      </c>
      <c r="H203" s="85" t="s">
        <v>310</v>
      </c>
      <c r="I203" s="85" t="s">
        <v>310</v>
      </c>
      <c r="J203" s="90" t="s">
        <v>322</v>
      </c>
      <c r="K203" s="85" t="s">
        <v>311</v>
      </c>
      <c r="L203" s="86"/>
      <c r="M203" s="17"/>
    </row>
    <row r="204" spans="1:13" x14ac:dyDescent="0.15">
      <c r="A204" s="82" t="s">
        <v>303</v>
      </c>
      <c r="B204" s="83" t="s">
        <v>304</v>
      </c>
      <c r="C204" s="84" t="s">
        <v>593</v>
      </c>
      <c r="D204" s="85" t="s">
        <v>483</v>
      </c>
      <c r="E204" s="85" t="s">
        <v>307</v>
      </c>
      <c r="F204" s="85" t="s">
        <v>594</v>
      </c>
      <c r="G204" s="346" t="s">
        <v>309</v>
      </c>
      <c r="H204" s="85" t="s">
        <v>437</v>
      </c>
      <c r="I204" s="85" t="s">
        <v>310</v>
      </c>
      <c r="J204" s="90" t="s">
        <v>322</v>
      </c>
      <c r="K204" s="83" t="s">
        <v>311</v>
      </c>
      <c r="L204" s="89" t="s">
        <v>349</v>
      </c>
      <c r="M204" s="17"/>
    </row>
    <row r="205" spans="1:13" x14ac:dyDescent="0.15">
      <c r="A205" s="82" t="s">
        <v>303</v>
      </c>
      <c r="B205" s="83" t="s">
        <v>304</v>
      </c>
      <c r="C205" s="84" t="s">
        <v>595</v>
      </c>
      <c r="D205" s="85" t="s">
        <v>483</v>
      </c>
      <c r="E205" s="85" t="s">
        <v>307</v>
      </c>
      <c r="F205" s="85" t="s">
        <v>577</v>
      </c>
      <c r="G205" s="346" t="s">
        <v>309</v>
      </c>
      <c r="H205" s="85" t="s">
        <v>437</v>
      </c>
      <c r="I205" s="85" t="s">
        <v>310</v>
      </c>
      <c r="J205" s="90" t="s">
        <v>322</v>
      </c>
      <c r="K205" s="85" t="s">
        <v>311</v>
      </c>
      <c r="L205" s="88" t="s">
        <v>349</v>
      </c>
      <c r="M205" s="17"/>
    </row>
    <row r="206" spans="1:13" ht="14" x14ac:dyDescent="0.15">
      <c r="A206" s="82" t="s">
        <v>303</v>
      </c>
      <c r="B206" s="83" t="s">
        <v>304</v>
      </c>
      <c r="C206" s="84" t="s">
        <v>347</v>
      </c>
      <c r="D206" s="85" t="s">
        <v>483</v>
      </c>
      <c r="E206" s="85" t="s">
        <v>307</v>
      </c>
      <c r="F206" s="85" t="s">
        <v>596</v>
      </c>
      <c r="G206" s="83" t="s">
        <v>311</v>
      </c>
      <c r="H206" s="85" t="s">
        <v>597</v>
      </c>
      <c r="I206" s="85" t="s">
        <v>419</v>
      </c>
      <c r="J206" s="90"/>
      <c r="K206" s="85" t="s">
        <v>311</v>
      </c>
      <c r="L206" s="86" t="s">
        <v>598</v>
      </c>
      <c r="M206" s="17"/>
    </row>
    <row r="207" spans="1:13" x14ac:dyDescent="0.15">
      <c r="A207" s="82" t="s">
        <v>303</v>
      </c>
      <c r="B207" s="83" t="s">
        <v>304</v>
      </c>
      <c r="C207" s="84" t="s">
        <v>347</v>
      </c>
      <c r="D207" s="85" t="s">
        <v>483</v>
      </c>
      <c r="E207" s="85" t="s">
        <v>307</v>
      </c>
      <c r="F207" s="85" t="s">
        <v>528</v>
      </c>
      <c r="G207" s="346" t="s">
        <v>309</v>
      </c>
      <c r="H207" s="85" t="s">
        <v>322</v>
      </c>
      <c r="I207" s="85" t="s">
        <v>310</v>
      </c>
      <c r="J207" s="90" t="s">
        <v>322</v>
      </c>
      <c r="K207" s="83" t="s">
        <v>311</v>
      </c>
      <c r="L207" s="89" t="s">
        <v>349</v>
      </c>
      <c r="M207" s="17"/>
    </row>
    <row r="208" spans="1:13" x14ac:dyDescent="0.15">
      <c r="A208" s="82" t="s">
        <v>303</v>
      </c>
      <c r="B208" s="83" t="s">
        <v>304</v>
      </c>
      <c r="C208" s="84" t="s">
        <v>599</v>
      </c>
      <c r="D208" s="85" t="s">
        <v>483</v>
      </c>
      <c r="E208" s="85" t="s">
        <v>307</v>
      </c>
      <c r="F208" s="85" t="s">
        <v>492</v>
      </c>
      <c r="G208" s="346" t="s">
        <v>309</v>
      </c>
      <c r="H208" s="85" t="s">
        <v>310</v>
      </c>
      <c r="I208" s="85" t="s">
        <v>310</v>
      </c>
      <c r="J208" s="90" t="s">
        <v>322</v>
      </c>
      <c r="K208" s="85" t="s">
        <v>311</v>
      </c>
      <c r="L208" s="88"/>
      <c r="M208" s="17"/>
    </row>
    <row r="209" spans="1:13" x14ac:dyDescent="0.15">
      <c r="A209" s="82" t="s">
        <v>303</v>
      </c>
      <c r="B209" s="83" t="s">
        <v>304</v>
      </c>
      <c r="C209" s="84" t="s">
        <v>481</v>
      </c>
      <c r="D209" s="85" t="s">
        <v>483</v>
      </c>
      <c r="E209" s="85" t="s">
        <v>307</v>
      </c>
      <c r="F209" s="85" t="s">
        <v>492</v>
      </c>
      <c r="G209" s="83" t="s">
        <v>309</v>
      </c>
      <c r="H209" s="85" t="s">
        <v>310</v>
      </c>
      <c r="I209" s="85" t="s">
        <v>310</v>
      </c>
      <c r="J209" s="90" t="s">
        <v>322</v>
      </c>
      <c r="K209" s="85" t="s">
        <v>311</v>
      </c>
      <c r="L209" s="86"/>
      <c r="M209" s="17"/>
    </row>
    <row r="210" spans="1:13" x14ac:dyDescent="0.15">
      <c r="A210" s="82" t="s">
        <v>303</v>
      </c>
      <c r="B210" s="83" t="s">
        <v>304</v>
      </c>
      <c r="C210" s="84" t="s">
        <v>390</v>
      </c>
      <c r="D210" s="85" t="s">
        <v>483</v>
      </c>
      <c r="E210" s="85" t="s">
        <v>307</v>
      </c>
      <c r="F210" s="85" t="s">
        <v>492</v>
      </c>
      <c r="G210" s="346" t="s">
        <v>309</v>
      </c>
      <c r="H210" s="85" t="s">
        <v>356</v>
      </c>
      <c r="I210" s="85" t="s">
        <v>322</v>
      </c>
      <c r="J210" s="90"/>
      <c r="K210" s="83" t="s">
        <v>311</v>
      </c>
      <c r="L210" s="89" t="s">
        <v>600</v>
      </c>
      <c r="M210" s="17"/>
    </row>
    <row r="211" spans="1:13" x14ac:dyDescent="0.15">
      <c r="A211" s="82" t="s">
        <v>303</v>
      </c>
      <c r="B211" s="83" t="s">
        <v>304</v>
      </c>
      <c r="C211" s="84" t="s">
        <v>318</v>
      </c>
      <c r="D211" s="85" t="s">
        <v>601</v>
      </c>
      <c r="E211" s="85" t="s">
        <v>602</v>
      </c>
      <c r="F211" s="85" t="s">
        <v>603</v>
      </c>
      <c r="G211" s="346" t="s">
        <v>309</v>
      </c>
      <c r="H211" s="85" t="s">
        <v>310</v>
      </c>
      <c r="I211" s="85" t="s">
        <v>310</v>
      </c>
      <c r="J211" s="90" t="s">
        <v>393</v>
      </c>
      <c r="K211" s="85" t="s">
        <v>311</v>
      </c>
      <c r="L211" s="88"/>
      <c r="M211" s="17"/>
    </row>
    <row r="212" spans="1:13" x14ac:dyDescent="0.15">
      <c r="A212" s="82" t="s">
        <v>303</v>
      </c>
      <c r="B212" s="83" t="s">
        <v>304</v>
      </c>
      <c r="C212" s="84" t="s">
        <v>318</v>
      </c>
      <c r="D212" s="85" t="s">
        <v>601</v>
      </c>
      <c r="E212" s="85" t="s">
        <v>602</v>
      </c>
      <c r="F212" s="85" t="s">
        <v>604</v>
      </c>
      <c r="G212" s="83" t="s">
        <v>309</v>
      </c>
      <c r="H212" s="85" t="s">
        <v>310</v>
      </c>
      <c r="I212" s="85" t="s">
        <v>419</v>
      </c>
      <c r="J212" s="90"/>
      <c r="K212" s="85" t="s">
        <v>311</v>
      </c>
      <c r="L212" s="86"/>
      <c r="M212" s="17"/>
    </row>
    <row r="213" spans="1:13" x14ac:dyDescent="0.15">
      <c r="A213" s="82" t="s">
        <v>303</v>
      </c>
      <c r="B213" s="83" t="s">
        <v>304</v>
      </c>
      <c r="C213" s="84" t="s">
        <v>318</v>
      </c>
      <c r="D213" s="85" t="s">
        <v>601</v>
      </c>
      <c r="E213" s="85" t="s">
        <v>602</v>
      </c>
      <c r="F213" s="85" t="s">
        <v>605</v>
      </c>
      <c r="G213" s="346" t="s">
        <v>309</v>
      </c>
      <c r="H213" s="85" t="s">
        <v>310</v>
      </c>
      <c r="I213" s="85" t="s">
        <v>310</v>
      </c>
      <c r="J213" s="90" t="s">
        <v>393</v>
      </c>
      <c r="K213" s="83" t="s">
        <v>311</v>
      </c>
      <c r="L213" s="89"/>
      <c r="M213" s="17"/>
    </row>
    <row r="214" spans="1:13" x14ac:dyDescent="0.15">
      <c r="A214" s="82" t="s">
        <v>303</v>
      </c>
      <c r="B214" s="83" t="s">
        <v>304</v>
      </c>
      <c r="C214" s="84" t="s">
        <v>318</v>
      </c>
      <c r="D214" s="85" t="s">
        <v>601</v>
      </c>
      <c r="E214" s="85" t="s">
        <v>602</v>
      </c>
      <c r="F214" s="85" t="s">
        <v>606</v>
      </c>
      <c r="G214" s="346" t="s">
        <v>309</v>
      </c>
      <c r="H214" s="85" t="s">
        <v>310</v>
      </c>
      <c r="I214" s="85" t="s">
        <v>310</v>
      </c>
      <c r="J214" s="90" t="s">
        <v>393</v>
      </c>
      <c r="K214" s="85" t="s">
        <v>311</v>
      </c>
      <c r="L214" s="88"/>
      <c r="M214" s="17"/>
    </row>
    <row r="215" spans="1:13" x14ac:dyDescent="0.15">
      <c r="A215" s="82" t="s">
        <v>303</v>
      </c>
      <c r="B215" s="83" t="s">
        <v>304</v>
      </c>
      <c r="C215" s="84" t="s">
        <v>318</v>
      </c>
      <c r="D215" s="85" t="s">
        <v>601</v>
      </c>
      <c r="E215" s="85" t="s">
        <v>602</v>
      </c>
      <c r="F215" s="85" t="s">
        <v>607</v>
      </c>
      <c r="G215" s="83" t="s">
        <v>309</v>
      </c>
      <c r="H215" s="85" t="s">
        <v>322</v>
      </c>
      <c r="I215" s="85" t="s">
        <v>310</v>
      </c>
      <c r="J215" s="90" t="s">
        <v>393</v>
      </c>
      <c r="K215" s="85" t="s">
        <v>311</v>
      </c>
      <c r="L215" s="86"/>
      <c r="M215" s="17"/>
    </row>
    <row r="216" spans="1:13" x14ac:dyDescent="0.15">
      <c r="A216" s="82" t="s">
        <v>303</v>
      </c>
      <c r="B216" s="83" t="s">
        <v>304</v>
      </c>
      <c r="C216" s="84" t="s">
        <v>365</v>
      </c>
      <c r="D216" s="85" t="s">
        <v>601</v>
      </c>
      <c r="E216" s="85" t="s">
        <v>602</v>
      </c>
      <c r="F216" s="85" t="s">
        <v>605</v>
      </c>
      <c r="G216" s="346" t="s">
        <v>309</v>
      </c>
      <c r="H216" s="85" t="s">
        <v>310</v>
      </c>
      <c r="I216" s="85" t="s">
        <v>310</v>
      </c>
      <c r="J216" s="90" t="s">
        <v>393</v>
      </c>
      <c r="K216" s="83" t="s">
        <v>311</v>
      </c>
      <c r="L216" s="89"/>
      <c r="M216" s="17"/>
    </row>
    <row r="217" spans="1:13" x14ac:dyDescent="0.15">
      <c r="A217" s="82" t="s">
        <v>303</v>
      </c>
      <c r="B217" s="83" t="s">
        <v>304</v>
      </c>
      <c r="C217" s="84" t="s">
        <v>365</v>
      </c>
      <c r="D217" s="85" t="s">
        <v>601</v>
      </c>
      <c r="E217" s="85" t="s">
        <v>602</v>
      </c>
      <c r="F217" s="85" t="s">
        <v>608</v>
      </c>
      <c r="G217" s="346" t="s">
        <v>309</v>
      </c>
      <c r="H217" s="85" t="s">
        <v>310</v>
      </c>
      <c r="I217" s="85" t="s">
        <v>310</v>
      </c>
      <c r="J217" s="90" t="s">
        <v>393</v>
      </c>
      <c r="K217" s="85" t="s">
        <v>311</v>
      </c>
      <c r="L217" s="88"/>
      <c r="M217" s="17"/>
    </row>
    <row r="218" spans="1:13" x14ac:dyDescent="0.15">
      <c r="A218" s="82" t="s">
        <v>303</v>
      </c>
      <c r="B218" s="83" t="s">
        <v>304</v>
      </c>
      <c r="C218" s="84" t="s">
        <v>609</v>
      </c>
      <c r="D218" s="85" t="s">
        <v>601</v>
      </c>
      <c r="E218" s="85" t="s">
        <v>602</v>
      </c>
      <c r="F218" s="85" t="s">
        <v>610</v>
      </c>
      <c r="G218" s="83" t="s">
        <v>309</v>
      </c>
      <c r="H218" s="85" t="s">
        <v>310</v>
      </c>
      <c r="I218" s="85" t="s">
        <v>310</v>
      </c>
      <c r="J218" s="90" t="s">
        <v>393</v>
      </c>
      <c r="K218" s="85" t="s">
        <v>311</v>
      </c>
      <c r="L218" s="86"/>
      <c r="M218" s="17"/>
    </row>
    <row r="219" spans="1:13" x14ac:dyDescent="0.15">
      <c r="A219" s="82" t="s">
        <v>303</v>
      </c>
      <c r="B219" s="83" t="s">
        <v>304</v>
      </c>
      <c r="C219" s="84" t="s">
        <v>609</v>
      </c>
      <c r="D219" s="85" t="s">
        <v>601</v>
      </c>
      <c r="E219" s="85" t="s">
        <v>602</v>
      </c>
      <c r="F219" s="85" t="s">
        <v>604</v>
      </c>
      <c r="G219" s="346" t="s">
        <v>309</v>
      </c>
      <c r="H219" s="85" t="s">
        <v>310</v>
      </c>
      <c r="I219" s="85" t="s">
        <v>310</v>
      </c>
      <c r="J219" s="90" t="s">
        <v>393</v>
      </c>
      <c r="K219" s="83" t="s">
        <v>311</v>
      </c>
      <c r="L219" s="89"/>
      <c r="M219" s="17"/>
    </row>
    <row r="220" spans="1:13" x14ac:dyDescent="0.15">
      <c r="A220" s="82" t="s">
        <v>303</v>
      </c>
      <c r="B220" s="83" t="s">
        <v>304</v>
      </c>
      <c r="C220" s="84" t="s">
        <v>611</v>
      </c>
      <c r="D220" s="85" t="s">
        <v>601</v>
      </c>
      <c r="E220" s="85" t="s">
        <v>602</v>
      </c>
      <c r="F220" s="85" t="s">
        <v>610</v>
      </c>
      <c r="G220" s="346" t="s">
        <v>309</v>
      </c>
      <c r="H220" s="85" t="s">
        <v>310</v>
      </c>
      <c r="I220" s="85" t="s">
        <v>310</v>
      </c>
      <c r="J220" s="90" t="s">
        <v>393</v>
      </c>
      <c r="K220" s="85" t="s">
        <v>311</v>
      </c>
      <c r="L220" s="88"/>
      <c r="M220" s="17"/>
    </row>
    <row r="221" spans="1:13" x14ac:dyDescent="0.15">
      <c r="A221" s="82" t="s">
        <v>303</v>
      </c>
      <c r="B221" s="83" t="s">
        <v>304</v>
      </c>
      <c r="C221" s="84" t="s">
        <v>358</v>
      </c>
      <c r="D221" s="85" t="s">
        <v>601</v>
      </c>
      <c r="E221" s="85" t="s">
        <v>602</v>
      </c>
      <c r="F221" s="85" t="s">
        <v>612</v>
      </c>
      <c r="G221" s="83" t="s">
        <v>309</v>
      </c>
      <c r="H221" s="85" t="s">
        <v>373</v>
      </c>
      <c r="I221" s="85" t="s">
        <v>310</v>
      </c>
      <c r="J221" s="90" t="s">
        <v>393</v>
      </c>
      <c r="K221" s="85" t="s">
        <v>311</v>
      </c>
      <c r="L221" s="86"/>
      <c r="M221" s="17"/>
    </row>
    <row r="222" spans="1:13" x14ac:dyDescent="0.15">
      <c r="A222" s="82" t="s">
        <v>303</v>
      </c>
      <c r="B222" s="83" t="s">
        <v>304</v>
      </c>
      <c r="C222" s="84" t="s">
        <v>441</v>
      </c>
      <c r="D222" s="85" t="s">
        <v>601</v>
      </c>
      <c r="E222" s="85" t="s">
        <v>602</v>
      </c>
      <c r="F222" s="85" t="s">
        <v>613</v>
      </c>
      <c r="G222" s="346" t="s">
        <v>309</v>
      </c>
      <c r="H222" s="85" t="s">
        <v>310</v>
      </c>
      <c r="I222" s="85" t="s">
        <v>322</v>
      </c>
      <c r="J222" s="90"/>
      <c r="K222" s="83" t="s">
        <v>311</v>
      </c>
      <c r="L222" s="89"/>
      <c r="M222" s="17"/>
    </row>
    <row r="223" spans="1:13" x14ac:dyDescent="0.15">
      <c r="A223" s="82" t="s">
        <v>303</v>
      </c>
      <c r="B223" s="83" t="s">
        <v>304</v>
      </c>
      <c r="C223" s="84" t="s">
        <v>329</v>
      </c>
      <c r="D223" s="85" t="s">
        <v>601</v>
      </c>
      <c r="E223" s="85" t="s">
        <v>602</v>
      </c>
      <c r="F223" s="85" t="s">
        <v>610</v>
      </c>
      <c r="G223" s="346" t="s">
        <v>309</v>
      </c>
      <c r="H223" s="85"/>
      <c r="I223" s="85" t="s">
        <v>310</v>
      </c>
      <c r="J223" s="90" t="s">
        <v>393</v>
      </c>
      <c r="K223" s="85" t="s">
        <v>311</v>
      </c>
      <c r="L223" s="88"/>
      <c r="M223" s="17"/>
    </row>
    <row r="224" spans="1:13" x14ac:dyDescent="0.15">
      <c r="A224" s="82" t="s">
        <v>303</v>
      </c>
      <c r="B224" s="83" t="s">
        <v>304</v>
      </c>
      <c r="C224" s="84" t="s">
        <v>329</v>
      </c>
      <c r="D224" s="85" t="s">
        <v>601</v>
      </c>
      <c r="E224" s="85" t="s">
        <v>602</v>
      </c>
      <c r="F224" s="85" t="s">
        <v>604</v>
      </c>
      <c r="G224" s="83" t="s">
        <v>309</v>
      </c>
      <c r="H224" s="85"/>
      <c r="I224" s="85" t="s">
        <v>322</v>
      </c>
      <c r="J224" s="90"/>
      <c r="K224" s="85" t="s">
        <v>311</v>
      </c>
      <c r="L224" s="86"/>
      <c r="M224" s="17"/>
    </row>
    <row r="225" spans="1:13" x14ac:dyDescent="0.15">
      <c r="A225" s="82" t="s">
        <v>303</v>
      </c>
      <c r="B225" s="83" t="s">
        <v>304</v>
      </c>
      <c r="C225" s="84" t="s">
        <v>614</v>
      </c>
      <c r="D225" s="85" t="s">
        <v>601</v>
      </c>
      <c r="E225" s="85" t="s">
        <v>602</v>
      </c>
      <c r="F225" s="85" t="s">
        <v>615</v>
      </c>
      <c r="G225" s="346" t="s">
        <v>309</v>
      </c>
      <c r="H225" s="85" t="s">
        <v>310</v>
      </c>
      <c r="I225" s="85" t="s">
        <v>322</v>
      </c>
      <c r="J225" s="90"/>
      <c r="K225" s="83" t="s">
        <v>311</v>
      </c>
      <c r="L225" s="89"/>
      <c r="M225" s="17"/>
    </row>
    <row r="226" spans="1:13" x14ac:dyDescent="0.15">
      <c r="A226" s="82" t="s">
        <v>303</v>
      </c>
      <c r="B226" s="83" t="s">
        <v>304</v>
      </c>
      <c r="C226" s="84" t="s">
        <v>333</v>
      </c>
      <c r="D226" s="85" t="s">
        <v>601</v>
      </c>
      <c r="E226" s="85" t="s">
        <v>602</v>
      </c>
      <c r="F226" s="85" t="s">
        <v>616</v>
      </c>
      <c r="G226" s="346" t="s">
        <v>309</v>
      </c>
      <c r="H226" s="85" t="s">
        <v>310</v>
      </c>
      <c r="I226" s="85" t="s">
        <v>369</v>
      </c>
      <c r="J226" s="90"/>
      <c r="K226" s="85" t="s">
        <v>311</v>
      </c>
      <c r="L226" s="88"/>
      <c r="M226" s="17"/>
    </row>
    <row r="227" spans="1:13" x14ac:dyDescent="0.15">
      <c r="A227" s="82" t="s">
        <v>303</v>
      </c>
      <c r="B227" s="83" t="s">
        <v>304</v>
      </c>
      <c r="C227" s="84" t="s">
        <v>333</v>
      </c>
      <c r="D227" s="85" t="s">
        <v>601</v>
      </c>
      <c r="E227" s="85" t="s">
        <v>602</v>
      </c>
      <c r="F227" s="85" t="s">
        <v>607</v>
      </c>
      <c r="G227" s="83" t="s">
        <v>311</v>
      </c>
      <c r="H227" s="85" t="s">
        <v>617</v>
      </c>
      <c r="I227" s="85" t="s">
        <v>618</v>
      </c>
      <c r="J227" s="90"/>
      <c r="K227" s="85" t="s">
        <v>309</v>
      </c>
      <c r="L227" s="86"/>
      <c r="M227" s="17"/>
    </row>
    <row r="228" spans="1:13" x14ac:dyDescent="0.15">
      <c r="A228" s="82" t="s">
        <v>303</v>
      </c>
      <c r="B228" s="83" t="s">
        <v>304</v>
      </c>
      <c r="C228" s="84" t="s">
        <v>571</v>
      </c>
      <c r="D228" s="85" t="s">
        <v>601</v>
      </c>
      <c r="E228" s="85" t="s">
        <v>602</v>
      </c>
      <c r="F228" s="85" t="s">
        <v>607</v>
      </c>
      <c r="G228" s="346" t="s">
        <v>309</v>
      </c>
      <c r="H228" s="85" t="s">
        <v>322</v>
      </c>
      <c r="I228" s="85" t="s">
        <v>310</v>
      </c>
      <c r="J228" s="90" t="s">
        <v>393</v>
      </c>
      <c r="K228" s="83" t="s">
        <v>311</v>
      </c>
      <c r="L228" s="89"/>
      <c r="M228" s="17"/>
    </row>
    <row r="229" spans="1:13" x14ac:dyDescent="0.15">
      <c r="A229" s="82" t="s">
        <v>303</v>
      </c>
      <c r="B229" s="83" t="s">
        <v>304</v>
      </c>
      <c r="C229" s="84" t="s">
        <v>345</v>
      </c>
      <c r="D229" s="85" t="s">
        <v>601</v>
      </c>
      <c r="E229" s="85" t="s">
        <v>602</v>
      </c>
      <c r="F229" s="85" t="s">
        <v>607</v>
      </c>
      <c r="G229" s="346" t="s">
        <v>309</v>
      </c>
      <c r="H229" s="85" t="s">
        <v>373</v>
      </c>
      <c r="I229" s="85" t="s">
        <v>310</v>
      </c>
      <c r="J229" s="90" t="s">
        <v>393</v>
      </c>
      <c r="K229" s="85" t="s">
        <v>311</v>
      </c>
      <c r="L229" s="88" t="s">
        <v>619</v>
      </c>
      <c r="M229" s="17"/>
    </row>
    <row r="230" spans="1:13" x14ac:dyDescent="0.15">
      <c r="A230" s="82" t="s">
        <v>303</v>
      </c>
      <c r="B230" s="83" t="s">
        <v>304</v>
      </c>
      <c r="C230" s="84" t="s">
        <v>620</v>
      </c>
      <c r="D230" s="85" t="s">
        <v>601</v>
      </c>
      <c r="E230" s="85" t="s">
        <v>602</v>
      </c>
      <c r="F230" s="85" t="s">
        <v>621</v>
      </c>
      <c r="G230" s="83" t="s">
        <v>309</v>
      </c>
      <c r="H230" s="85" t="s">
        <v>363</v>
      </c>
      <c r="I230" s="85" t="s">
        <v>622</v>
      </c>
      <c r="J230" s="90"/>
      <c r="K230" s="85" t="s">
        <v>311</v>
      </c>
      <c r="L230" s="86"/>
      <c r="M230" s="17"/>
    </row>
    <row r="231" spans="1:13" x14ac:dyDescent="0.15">
      <c r="A231" s="82" t="s">
        <v>303</v>
      </c>
      <c r="B231" s="83" t="s">
        <v>304</v>
      </c>
      <c r="C231" s="84" t="s">
        <v>620</v>
      </c>
      <c r="D231" s="85" t="s">
        <v>601</v>
      </c>
      <c r="E231" s="85" t="s">
        <v>602</v>
      </c>
      <c r="F231" s="85" t="s">
        <v>604</v>
      </c>
      <c r="G231" s="346" t="s">
        <v>309</v>
      </c>
      <c r="H231" s="85" t="s">
        <v>310</v>
      </c>
      <c r="I231" s="85" t="s">
        <v>367</v>
      </c>
      <c r="J231" s="90"/>
      <c r="K231" s="83" t="s">
        <v>311</v>
      </c>
      <c r="L231" s="89"/>
      <c r="M231" s="17"/>
    </row>
    <row r="232" spans="1:13" x14ac:dyDescent="0.15">
      <c r="A232" s="82" t="s">
        <v>303</v>
      </c>
      <c r="B232" s="83" t="s">
        <v>304</v>
      </c>
      <c r="C232" s="84" t="s">
        <v>620</v>
      </c>
      <c r="D232" s="85" t="s">
        <v>601</v>
      </c>
      <c r="E232" s="85" t="s">
        <v>602</v>
      </c>
      <c r="F232" s="85" t="s">
        <v>623</v>
      </c>
      <c r="G232" s="346" t="s">
        <v>309</v>
      </c>
      <c r="H232" s="85" t="s">
        <v>310</v>
      </c>
      <c r="I232" s="85" t="s">
        <v>322</v>
      </c>
      <c r="J232" s="90"/>
      <c r="K232" s="85" t="s">
        <v>311</v>
      </c>
      <c r="L232" s="88"/>
      <c r="M232" s="17"/>
    </row>
    <row r="233" spans="1:13" x14ac:dyDescent="0.15">
      <c r="A233" s="82" t="s">
        <v>303</v>
      </c>
      <c r="B233" s="83" t="s">
        <v>304</v>
      </c>
      <c r="C233" s="84" t="s">
        <v>624</v>
      </c>
      <c r="D233" s="85" t="s">
        <v>601</v>
      </c>
      <c r="E233" s="85" t="s">
        <v>602</v>
      </c>
      <c r="F233" s="85" t="s">
        <v>605</v>
      </c>
      <c r="G233" s="83" t="s">
        <v>309</v>
      </c>
      <c r="H233" s="85" t="s">
        <v>310</v>
      </c>
      <c r="I233" s="85" t="s">
        <v>310</v>
      </c>
      <c r="J233" s="90" t="s">
        <v>393</v>
      </c>
      <c r="K233" s="85" t="s">
        <v>311</v>
      </c>
      <c r="L233" s="86"/>
      <c r="M233" s="17"/>
    </row>
    <row r="234" spans="1:13" x14ac:dyDescent="0.15">
      <c r="A234" s="82" t="s">
        <v>303</v>
      </c>
      <c r="B234" s="83" t="s">
        <v>304</v>
      </c>
      <c r="C234" s="84" t="s">
        <v>321</v>
      </c>
      <c r="D234" s="85" t="s">
        <v>601</v>
      </c>
      <c r="E234" s="85" t="s">
        <v>602</v>
      </c>
      <c r="F234" s="85" t="s">
        <v>605</v>
      </c>
      <c r="G234" s="346" t="s">
        <v>309</v>
      </c>
      <c r="H234" s="85" t="s">
        <v>310</v>
      </c>
      <c r="I234" s="85" t="s">
        <v>322</v>
      </c>
      <c r="J234" s="90"/>
      <c r="K234" s="83" t="s">
        <v>311</v>
      </c>
      <c r="L234" s="89"/>
      <c r="M234" s="17"/>
    </row>
    <row r="235" spans="1:13" x14ac:dyDescent="0.15">
      <c r="A235" s="82" t="s">
        <v>303</v>
      </c>
      <c r="B235" s="83" t="s">
        <v>304</v>
      </c>
      <c r="C235" s="84" t="s">
        <v>496</v>
      </c>
      <c r="D235" s="85" t="s">
        <v>601</v>
      </c>
      <c r="E235" s="85" t="s">
        <v>602</v>
      </c>
      <c r="F235" s="85" t="s">
        <v>625</v>
      </c>
      <c r="G235" s="346" t="s">
        <v>309</v>
      </c>
      <c r="H235" s="85" t="s">
        <v>310</v>
      </c>
      <c r="I235" s="85" t="s">
        <v>310</v>
      </c>
      <c r="J235" s="90" t="s">
        <v>393</v>
      </c>
      <c r="K235" s="85" t="s">
        <v>311</v>
      </c>
      <c r="L235" s="88"/>
      <c r="M235" s="17"/>
    </row>
    <row r="236" spans="1:13" x14ac:dyDescent="0.15">
      <c r="A236" s="82" t="s">
        <v>303</v>
      </c>
      <c r="B236" s="83" t="s">
        <v>304</v>
      </c>
      <c r="C236" s="84" t="s">
        <v>626</v>
      </c>
      <c r="D236" s="85" t="s">
        <v>601</v>
      </c>
      <c r="E236" s="85" t="s">
        <v>602</v>
      </c>
      <c r="F236" s="85" t="s">
        <v>627</v>
      </c>
      <c r="G236" s="83" t="s">
        <v>309</v>
      </c>
      <c r="H236" s="85" t="s">
        <v>310</v>
      </c>
      <c r="I236" s="85" t="s">
        <v>310</v>
      </c>
      <c r="J236" s="90" t="s">
        <v>393</v>
      </c>
      <c r="K236" s="85" t="s">
        <v>311</v>
      </c>
      <c r="L236" s="86"/>
      <c r="M236" s="17"/>
    </row>
    <row r="237" spans="1:13" x14ac:dyDescent="0.15">
      <c r="A237" s="82" t="s">
        <v>303</v>
      </c>
      <c r="B237" s="83" t="s">
        <v>304</v>
      </c>
      <c r="C237" s="84" t="s">
        <v>336</v>
      </c>
      <c r="D237" s="85" t="s">
        <v>601</v>
      </c>
      <c r="E237" s="85" t="s">
        <v>602</v>
      </c>
      <c r="F237" s="85" t="s">
        <v>628</v>
      </c>
      <c r="G237" s="346" t="s">
        <v>309</v>
      </c>
      <c r="H237" s="85" t="s">
        <v>310</v>
      </c>
      <c r="I237" s="85" t="s">
        <v>310</v>
      </c>
      <c r="J237" s="90" t="s">
        <v>393</v>
      </c>
      <c r="K237" s="83" t="s">
        <v>311</v>
      </c>
      <c r="L237" s="89"/>
      <c r="M237" s="17"/>
    </row>
    <row r="238" spans="1:13" x14ac:dyDescent="0.15">
      <c r="A238" s="82" t="s">
        <v>303</v>
      </c>
      <c r="B238" s="83" t="s">
        <v>304</v>
      </c>
      <c r="C238" s="84" t="s">
        <v>629</v>
      </c>
      <c r="D238" s="85" t="s">
        <v>630</v>
      </c>
      <c r="E238" s="85" t="s">
        <v>631</v>
      </c>
      <c r="F238" s="85" t="s">
        <v>632</v>
      </c>
      <c r="G238" s="346" t="s">
        <v>309</v>
      </c>
      <c r="H238" s="85" t="s">
        <v>310</v>
      </c>
      <c r="I238" s="85" t="s">
        <v>310</v>
      </c>
      <c r="J238" s="90" t="s">
        <v>393</v>
      </c>
      <c r="K238" s="85" t="s">
        <v>311</v>
      </c>
      <c r="L238" s="88"/>
      <c r="M238" s="17"/>
    </row>
    <row r="239" spans="1:13" x14ac:dyDescent="0.15">
      <c r="A239" s="82" t="s">
        <v>303</v>
      </c>
      <c r="B239" s="83" t="s">
        <v>304</v>
      </c>
      <c r="C239" s="84" t="s">
        <v>633</v>
      </c>
      <c r="D239" s="85" t="s">
        <v>630</v>
      </c>
      <c r="E239" s="85" t="s">
        <v>631</v>
      </c>
      <c r="F239" s="85" t="s">
        <v>634</v>
      </c>
      <c r="G239" s="83" t="s">
        <v>309</v>
      </c>
      <c r="H239" s="85" t="s">
        <v>310</v>
      </c>
      <c r="I239" s="85" t="s">
        <v>310</v>
      </c>
      <c r="J239" s="90" t="s">
        <v>393</v>
      </c>
      <c r="K239" s="85" t="s">
        <v>311</v>
      </c>
      <c r="L239" s="86"/>
      <c r="M239" s="17"/>
    </row>
    <row r="240" spans="1:13" x14ac:dyDescent="0.15">
      <c r="A240" s="82" t="s">
        <v>303</v>
      </c>
      <c r="B240" s="83" t="s">
        <v>304</v>
      </c>
      <c r="C240" s="84" t="s">
        <v>635</v>
      </c>
      <c r="D240" s="85" t="s">
        <v>630</v>
      </c>
      <c r="E240" s="85" t="s">
        <v>631</v>
      </c>
      <c r="F240" s="85" t="s">
        <v>636</v>
      </c>
      <c r="G240" s="346" t="s">
        <v>309</v>
      </c>
      <c r="H240" s="85" t="s">
        <v>310</v>
      </c>
      <c r="I240" s="85" t="s">
        <v>310</v>
      </c>
      <c r="J240" s="90" t="s">
        <v>393</v>
      </c>
      <c r="K240" s="83" t="s">
        <v>311</v>
      </c>
      <c r="L240" s="89"/>
      <c r="M240" s="17"/>
    </row>
    <row r="241" spans="1:13" x14ac:dyDescent="0.15">
      <c r="A241" s="82" t="s">
        <v>303</v>
      </c>
      <c r="B241" s="83" t="s">
        <v>304</v>
      </c>
      <c r="C241" s="84" t="s">
        <v>637</v>
      </c>
      <c r="D241" s="85" t="s">
        <v>630</v>
      </c>
      <c r="E241" s="85" t="s">
        <v>631</v>
      </c>
      <c r="F241" s="85" t="s">
        <v>634</v>
      </c>
      <c r="G241" s="346" t="s">
        <v>309</v>
      </c>
      <c r="H241" s="85" t="s">
        <v>310</v>
      </c>
      <c r="I241" s="85" t="s">
        <v>310</v>
      </c>
      <c r="J241" s="90" t="s">
        <v>393</v>
      </c>
      <c r="K241" s="85" t="s">
        <v>311</v>
      </c>
      <c r="L241" s="88"/>
      <c r="M241" s="17"/>
    </row>
    <row r="242" spans="1:13" x14ac:dyDescent="0.15">
      <c r="A242" s="82" t="s">
        <v>303</v>
      </c>
      <c r="B242" s="83" t="s">
        <v>304</v>
      </c>
      <c r="C242" s="84" t="s">
        <v>638</v>
      </c>
      <c r="D242" s="85" t="s">
        <v>630</v>
      </c>
      <c r="E242" s="85" t="s">
        <v>631</v>
      </c>
      <c r="F242" s="85" t="s">
        <v>636</v>
      </c>
      <c r="G242" s="83" t="s">
        <v>309</v>
      </c>
      <c r="H242" s="85" t="s">
        <v>310</v>
      </c>
      <c r="I242" s="85" t="s">
        <v>310</v>
      </c>
      <c r="J242" s="90" t="s">
        <v>393</v>
      </c>
      <c r="K242" s="85" t="s">
        <v>311</v>
      </c>
      <c r="L242" s="86"/>
      <c r="M242" s="17"/>
    </row>
    <row r="243" spans="1:13" x14ac:dyDescent="0.15">
      <c r="A243" s="82" t="s">
        <v>303</v>
      </c>
      <c r="B243" s="83" t="s">
        <v>304</v>
      </c>
      <c r="C243" s="84" t="s">
        <v>639</v>
      </c>
      <c r="D243" s="85" t="s">
        <v>630</v>
      </c>
      <c r="E243" s="85" t="s">
        <v>631</v>
      </c>
      <c r="F243" s="85" t="s">
        <v>636</v>
      </c>
      <c r="G243" s="346" t="s">
        <v>309</v>
      </c>
      <c r="H243" s="85" t="s">
        <v>310</v>
      </c>
      <c r="I243" s="85" t="s">
        <v>310</v>
      </c>
      <c r="J243" s="90" t="s">
        <v>393</v>
      </c>
      <c r="K243" s="83" t="s">
        <v>311</v>
      </c>
      <c r="L243" s="89"/>
      <c r="M243" s="17"/>
    </row>
    <row r="244" spans="1:13" x14ac:dyDescent="0.15">
      <c r="A244" s="82" t="s">
        <v>303</v>
      </c>
      <c r="B244" s="83" t="s">
        <v>304</v>
      </c>
      <c r="C244" s="84" t="s">
        <v>640</v>
      </c>
      <c r="D244" s="85" t="s">
        <v>630</v>
      </c>
      <c r="E244" s="85" t="s">
        <v>631</v>
      </c>
      <c r="F244" s="85" t="s">
        <v>636</v>
      </c>
      <c r="G244" s="346" t="s">
        <v>309</v>
      </c>
      <c r="H244" s="85" t="s">
        <v>356</v>
      </c>
      <c r="I244" s="85" t="s">
        <v>310</v>
      </c>
      <c r="J244" s="90" t="s">
        <v>393</v>
      </c>
      <c r="K244" s="85" t="s">
        <v>311</v>
      </c>
      <c r="L244" s="88"/>
      <c r="M244" s="17"/>
    </row>
    <row r="245" spans="1:13" x14ac:dyDescent="0.15">
      <c r="A245" s="82" t="s">
        <v>303</v>
      </c>
      <c r="B245" s="83" t="s">
        <v>304</v>
      </c>
      <c r="C245" s="84" t="s">
        <v>641</v>
      </c>
      <c r="D245" s="85" t="s">
        <v>630</v>
      </c>
      <c r="E245" s="85" t="s">
        <v>631</v>
      </c>
      <c r="F245" s="85" t="s">
        <v>636</v>
      </c>
      <c r="G245" s="83" t="s">
        <v>309</v>
      </c>
      <c r="H245" s="85" t="s">
        <v>310</v>
      </c>
      <c r="I245" s="85" t="s">
        <v>310</v>
      </c>
      <c r="J245" s="90" t="s">
        <v>393</v>
      </c>
      <c r="K245" s="85" t="s">
        <v>311</v>
      </c>
      <c r="L245" s="86"/>
      <c r="M245" s="17"/>
    </row>
    <row r="246" spans="1:13" x14ac:dyDescent="0.15">
      <c r="A246" s="82" t="s">
        <v>303</v>
      </c>
      <c r="B246" s="83" t="s">
        <v>304</v>
      </c>
      <c r="C246" s="84" t="s">
        <v>642</v>
      </c>
      <c r="D246" s="85" t="s">
        <v>630</v>
      </c>
      <c r="E246" s="85" t="s">
        <v>631</v>
      </c>
      <c r="F246" s="85" t="s">
        <v>636</v>
      </c>
      <c r="G246" s="346" t="s">
        <v>309</v>
      </c>
      <c r="H246" s="85" t="s">
        <v>310</v>
      </c>
      <c r="I246" s="85" t="s">
        <v>310</v>
      </c>
      <c r="J246" s="90" t="s">
        <v>393</v>
      </c>
      <c r="K246" s="83" t="s">
        <v>311</v>
      </c>
      <c r="L246" s="89"/>
      <c r="M246" s="17"/>
    </row>
    <row r="247" spans="1:13" x14ac:dyDescent="0.15">
      <c r="A247" s="82" t="s">
        <v>303</v>
      </c>
      <c r="B247" s="83" t="s">
        <v>304</v>
      </c>
      <c r="C247" s="84" t="s">
        <v>516</v>
      </c>
      <c r="D247" s="85" t="s">
        <v>630</v>
      </c>
      <c r="E247" s="85" t="s">
        <v>631</v>
      </c>
      <c r="F247" s="85" t="s">
        <v>636</v>
      </c>
      <c r="G247" s="346" t="s">
        <v>309</v>
      </c>
      <c r="H247" s="85" t="s">
        <v>310</v>
      </c>
      <c r="I247" s="85" t="s">
        <v>310</v>
      </c>
      <c r="J247" s="90" t="s">
        <v>393</v>
      </c>
      <c r="K247" s="85" t="s">
        <v>311</v>
      </c>
      <c r="L247" s="88"/>
      <c r="M247" s="17"/>
    </row>
    <row r="248" spans="1:13" x14ac:dyDescent="0.15">
      <c r="A248" s="82" t="s">
        <v>303</v>
      </c>
      <c r="B248" s="83" t="s">
        <v>304</v>
      </c>
      <c r="C248" s="84" t="s">
        <v>643</v>
      </c>
      <c r="D248" s="85" t="s">
        <v>630</v>
      </c>
      <c r="E248" s="85" t="s">
        <v>631</v>
      </c>
      <c r="F248" s="85" t="s">
        <v>632</v>
      </c>
      <c r="G248" s="83" t="s">
        <v>309</v>
      </c>
      <c r="H248" s="85" t="s">
        <v>310</v>
      </c>
      <c r="I248" s="85" t="s">
        <v>310</v>
      </c>
      <c r="J248" s="90" t="s">
        <v>393</v>
      </c>
      <c r="K248" s="85" t="s">
        <v>311</v>
      </c>
      <c r="L248" s="86"/>
      <c r="M248" s="17"/>
    </row>
    <row r="249" spans="1:13" x14ac:dyDescent="0.15">
      <c r="A249" s="82" t="s">
        <v>303</v>
      </c>
      <c r="B249" s="83" t="s">
        <v>304</v>
      </c>
      <c r="C249" s="84" t="s">
        <v>644</v>
      </c>
      <c r="D249" s="85" t="s">
        <v>630</v>
      </c>
      <c r="E249" s="85" t="s">
        <v>631</v>
      </c>
      <c r="F249" s="85" t="s">
        <v>634</v>
      </c>
      <c r="G249" s="346" t="s">
        <v>309</v>
      </c>
      <c r="H249" s="85" t="s">
        <v>310</v>
      </c>
      <c r="I249" s="85" t="s">
        <v>310</v>
      </c>
      <c r="J249" s="90" t="s">
        <v>393</v>
      </c>
      <c r="K249" s="83" t="s">
        <v>311</v>
      </c>
      <c r="L249" s="89"/>
      <c r="M249" s="17"/>
    </row>
    <row r="250" spans="1:13" x14ac:dyDescent="0.15">
      <c r="A250" s="82" t="s">
        <v>303</v>
      </c>
      <c r="B250" s="83" t="s">
        <v>304</v>
      </c>
      <c r="C250" s="84" t="s">
        <v>645</v>
      </c>
      <c r="D250" s="85" t="s">
        <v>630</v>
      </c>
      <c r="E250" s="85" t="s">
        <v>631</v>
      </c>
      <c r="F250" s="85" t="s">
        <v>636</v>
      </c>
      <c r="G250" s="346" t="s">
        <v>309</v>
      </c>
      <c r="H250" s="85" t="s">
        <v>310</v>
      </c>
      <c r="I250" s="85" t="s">
        <v>310</v>
      </c>
      <c r="J250" s="90" t="s">
        <v>393</v>
      </c>
      <c r="K250" s="85" t="s">
        <v>311</v>
      </c>
      <c r="L250" s="88"/>
      <c r="M250" s="17"/>
    </row>
    <row r="251" spans="1:13" x14ac:dyDescent="0.15">
      <c r="A251" s="82" t="s">
        <v>303</v>
      </c>
      <c r="B251" s="83" t="s">
        <v>304</v>
      </c>
      <c r="C251" s="84" t="s">
        <v>646</v>
      </c>
      <c r="D251" s="85" t="s">
        <v>630</v>
      </c>
      <c r="E251" s="85" t="s">
        <v>631</v>
      </c>
      <c r="F251" s="85" t="s">
        <v>632</v>
      </c>
      <c r="G251" s="83" t="s">
        <v>309</v>
      </c>
      <c r="H251" s="85" t="s">
        <v>310</v>
      </c>
      <c r="I251" s="85" t="s">
        <v>310</v>
      </c>
      <c r="J251" s="90" t="s">
        <v>393</v>
      </c>
      <c r="K251" s="85" t="s">
        <v>311</v>
      </c>
      <c r="L251" s="86"/>
      <c r="M251" s="17"/>
    </row>
    <row r="252" spans="1:13" x14ac:dyDescent="0.15">
      <c r="A252" s="82" t="s">
        <v>303</v>
      </c>
      <c r="B252" s="83" t="s">
        <v>304</v>
      </c>
      <c r="C252" s="84" t="s">
        <v>531</v>
      </c>
      <c r="D252" s="85" t="s">
        <v>630</v>
      </c>
      <c r="E252" s="85" t="s">
        <v>631</v>
      </c>
      <c r="F252" s="85" t="s">
        <v>636</v>
      </c>
      <c r="G252" s="346" t="s">
        <v>309</v>
      </c>
      <c r="H252" s="85" t="s">
        <v>310</v>
      </c>
      <c r="I252" s="85" t="s">
        <v>310</v>
      </c>
      <c r="J252" s="90" t="s">
        <v>393</v>
      </c>
      <c r="K252" s="83" t="s">
        <v>311</v>
      </c>
      <c r="L252" s="89"/>
      <c r="M252" s="17"/>
    </row>
    <row r="253" spans="1:13" x14ac:dyDescent="0.15">
      <c r="A253" s="82" t="s">
        <v>303</v>
      </c>
      <c r="B253" s="83" t="s">
        <v>304</v>
      </c>
      <c r="C253" s="84" t="s">
        <v>647</v>
      </c>
      <c r="D253" s="85" t="s">
        <v>630</v>
      </c>
      <c r="E253" s="85" t="s">
        <v>631</v>
      </c>
      <c r="F253" s="85" t="s">
        <v>636</v>
      </c>
      <c r="G253" s="346" t="s">
        <v>309</v>
      </c>
      <c r="H253" s="85" t="s">
        <v>310</v>
      </c>
      <c r="I253" s="85" t="s">
        <v>310</v>
      </c>
      <c r="J253" s="90" t="s">
        <v>393</v>
      </c>
      <c r="K253" s="85" t="s">
        <v>311</v>
      </c>
      <c r="L253" s="88"/>
      <c r="M253" s="17"/>
    </row>
    <row r="254" spans="1:13" x14ac:dyDescent="0.15">
      <c r="A254" s="82" t="s">
        <v>303</v>
      </c>
      <c r="B254" s="83" t="s">
        <v>304</v>
      </c>
      <c r="C254" s="84" t="s">
        <v>648</v>
      </c>
      <c r="D254" s="85" t="s">
        <v>630</v>
      </c>
      <c r="E254" s="85" t="s">
        <v>631</v>
      </c>
      <c r="F254" s="85" t="s">
        <v>636</v>
      </c>
      <c r="G254" s="83" t="s">
        <v>309</v>
      </c>
      <c r="H254" s="85" t="s">
        <v>310</v>
      </c>
      <c r="I254" s="85" t="s">
        <v>310</v>
      </c>
      <c r="J254" s="90" t="s">
        <v>393</v>
      </c>
      <c r="K254" s="85" t="s">
        <v>311</v>
      </c>
      <c r="L254" s="86"/>
      <c r="M254" s="17"/>
    </row>
    <row r="255" spans="1:13" x14ac:dyDescent="0.15">
      <c r="A255" s="82" t="s">
        <v>303</v>
      </c>
      <c r="B255" s="83" t="s">
        <v>304</v>
      </c>
      <c r="C255" s="84" t="s">
        <v>649</v>
      </c>
      <c r="D255" s="85" t="s">
        <v>630</v>
      </c>
      <c r="E255" s="85" t="s">
        <v>631</v>
      </c>
      <c r="F255" s="85" t="s">
        <v>636</v>
      </c>
      <c r="G255" s="346" t="s">
        <v>309</v>
      </c>
      <c r="H255" s="85" t="s">
        <v>310</v>
      </c>
      <c r="I255" s="85" t="s">
        <v>310</v>
      </c>
      <c r="J255" s="90" t="s">
        <v>393</v>
      </c>
      <c r="K255" s="83" t="s">
        <v>311</v>
      </c>
      <c r="L255" s="89"/>
      <c r="M255" s="17"/>
    </row>
    <row r="256" spans="1:13" x14ac:dyDescent="0.15">
      <c r="A256" s="82" t="s">
        <v>303</v>
      </c>
      <c r="B256" s="83" t="s">
        <v>304</v>
      </c>
      <c r="C256" s="84" t="s">
        <v>555</v>
      </c>
      <c r="D256" s="85" t="s">
        <v>630</v>
      </c>
      <c r="E256" s="85" t="s">
        <v>631</v>
      </c>
      <c r="F256" s="85" t="s">
        <v>636</v>
      </c>
      <c r="G256" s="346" t="s">
        <v>309</v>
      </c>
      <c r="H256" s="85" t="s">
        <v>310</v>
      </c>
      <c r="I256" s="85" t="s">
        <v>310</v>
      </c>
      <c r="J256" s="90" t="s">
        <v>393</v>
      </c>
      <c r="K256" s="85" t="s">
        <v>311</v>
      </c>
      <c r="L256" s="88"/>
      <c r="M256" s="17"/>
    </row>
    <row r="257" spans="1:13" x14ac:dyDescent="0.15">
      <c r="A257" s="82" t="s">
        <v>303</v>
      </c>
      <c r="B257" s="83" t="s">
        <v>304</v>
      </c>
      <c r="C257" s="84" t="s">
        <v>650</v>
      </c>
      <c r="D257" s="85" t="s">
        <v>630</v>
      </c>
      <c r="E257" s="85" t="s">
        <v>631</v>
      </c>
      <c r="F257" s="85" t="s">
        <v>651</v>
      </c>
      <c r="G257" s="83" t="s">
        <v>309</v>
      </c>
      <c r="H257" s="85" t="s">
        <v>310</v>
      </c>
      <c r="I257" s="85" t="s">
        <v>310</v>
      </c>
      <c r="J257" s="90" t="s">
        <v>393</v>
      </c>
      <c r="K257" s="85" t="s">
        <v>311</v>
      </c>
      <c r="L257" s="86"/>
      <c r="M257" s="17"/>
    </row>
    <row r="258" spans="1:13" x14ac:dyDescent="0.15">
      <c r="A258" s="82" t="s">
        <v>303</v>
      </c>
      <c r="B258" s="83" t="s">
        <v>304</v>
      </c>
      <c r="C258" s="84" t="s">
        <v>652</v>
      </c>
      <c r="D258" s="85" t="s">
        <v>630</v>
      </c>
      <c r="E258" s="85" t="s">
        <v>631</v>
      </c>
      <c r="F258" s="85" t="s">
        <v>636</v>
      </c>
      <c r="G258" s="346" t="s">
        <v>309</v>
      </c>
      <c r="H258" s="85" t="s">
        <v>310</v>
      </c>
      <c r="I258" s="85" t="s">
        <v>310</v>
      </c>
      <c r="J258" s="90" t="s">
        <v>393</v>
      </c>
      <c r="K258" s="83" t="s">
        <v>311</v>
      </c>
      <c r="L258" s="89"/>
      <c r="M258" s="17"/>
    </row>
    <row r="259" spans="1:13" x14ac:dyDescent="0.15">
      <c r="A259" s="82" t="s">
        <v>303</v>
      </c>
      <c r="B259" s="83" t="s">
        <v>304</v>
      </c>
      <c r="C259" s="84" t="s">
        <v>556</v>
      </c>
      <c r="D259" s="85" t="s">
        <v>630</v>
      </c>
      <c r="E259" s="85" t="s">
        <v>631</v>
      </c>
      <c r="F259" s="85" t="s">
        <v>651</v>
      </c>
      <c r="G259" s="346" t="s">
        <v>309</v>
      </c>
      <c r="H259" s="85" t="s">
        <v>310</v>
      </c>
      <c r="I259" s="85" t="s">
        <v>310</v>
      </c>
      <c r="J259" s="90" t="s">
        <v>393</v>
      </c>
      <c r="K259" s="85" t="s">
        <v>311</v>
      </c>
      <c r="L259" s="88"/>
      <c r="M259" s="17"/>
    </row>
    <row r="260" spans="1:13" x14ac:dyDescent="0.15">
      <c r="A260" s="82" t="s">
        <v>303</v>
      </c>
      <c r="B260" s="83" t="s">
        <v>304</v>
      </c>
      <c r="C260" s="84" t="s">
        <v>653</v>
      </c>
      <c r="D260" s="85" t="s">
        <v>630</v>
      </c>
      <c r="E260" s="85" t="s">
        <v>631</v>
      </c>
      <c r="F260" s="85" t="s">
        <v>636</v>
      </c>
      <c r="G260" s="83" t="s">
        <v>309</v>
      </c>
      <c r="H260" s="85" t="s">
        <v>322</v>
      </c>
      <c r="I260" s="85" t="s">
        <v>310</v>
      </c>
      <c r="J260" s="90" t="s">
        <v>393</v>
      </c>
      <c r="K260" s="85" t="s">
        <v>311</v>
      </c>
      <c r="L260" s="86"/>
      <c r="M260" s="17"/>
    </row>
    <row r="261" spans="1:13" x14ac:dyDescent="0.15">
      <c r="A261" s="82" t="s">
        <v>303</v>
      </c>
      <c r="B261" s="83" t="s">
        <v>304</v>
      </c>
      <c r="C261" s="84" t="s">
        <v>654</v>
      </c>
      <c r="D261" s="85" t="s">
        <v>630</v>
      </c>
      <c r="E261" s="85" t="s">
        <v>631</v>
      </c>
      <c r="F261" s="85" t="s">
        <v>636</v>
      </c>
      <c r="G261" s="346" t="s">
        <v>309</v>
      </c>
      <c r="H261" s="85" t="s">
        <v>310</v>
      </c>
      <c r="I261" s="85" t="s">
        <v>310</v>
      </c>
      <c r="J261" s="90" t="s">
        <v>393</v>
      </c>
      <c r="K261" s="83" t="s">
        <v>311</v>
      </c>
      <c r="L261" s="89"/>
      <c r="M261" s="17"/>
    </row>
    <row r="262" spans="1:13" x14ac:dyDescent="0.15">
      <c r="A262" s="82" t="s">
        <v>303</v>
      </c>
      <c r="B262" s="83" t="s">
        <v>304</v>
      </c>
      <c r="C262" s="84" t="s">
        <v>559</v>
      </c>
      <c r="D262" s="85" t="s">
        <v>630</v>
      </c>
      <c r="E262" s="85" t="s">
        <v>631</v>
      </c>
      <c r="F262" s="85" t="s">
        <v>636</v>
      </c>
      <c r="G262" s="346" t="s">
        <v>309</v>
      </c>
      <c r="H262" s="85" t="s">
        <v>310</v>
      </c>
      <c r="I262" s="85" t="s">
        <v>310</v>
      </c>
      <c r="J262" s="90" t="s">
        <v>393</v>
      </c>
      <c r="K262" s="85" t="s">
        <v>311</v>
      </c>
      <c r="L262" s="88"/>
      <c r="M262" s="17"/>
    </row>
    <row r="263" spans="1:13" x14ac:dyDescent="0.15">
      <c r="A263" s="82" t="s">
        <v>303</v>
      </c>
      <c r="B263" s="83" t="s">
        <v>304</v>
      </c>
      <c r="C263" s="84" t="s">
        <v>655</v>
      </c>
      <c r="D263" s="85" t="s">
        <v>630</v>
      </c>
      <c r="E263" s="85" t="s">
        <v>631</v>
      </c>
      <c r="F263" s="85" t="s">
        <v>651</v>
      </c>
      <c r="G263" s="83" t="s">
        <v>309</v>
      </c>
      <c r="H263" s="85" t="s">
        <v>310</v>
      </c>
      <c r="I263" s="85" t="s">
        <v>310</v>
      </c>
      <c r="J263" s="90" t="s">
        <v>393</v>
      </c>
      <c r="K263" s="85" t="s">
        <v>311</v>
      </c>
      <c r="L263" s="86"/>
      <c r="M263" s="17"/>
    </row>
    <row r="264" spans="1:13" x14ac:dyDescent="0.15">
      <c r="A264" s="82" t="s">
        <v>303</v>
      </c>
      <c r="B264" s="83" t="s">
        <v>304</v>
      </c>
      <c r="C264" s="84" t="s">
        <v>656</v>
      </c>
      <c r="D264" s="85" t="s">
        <v>630</v>
      </c>
      <c r="E264" s="85" t="s">
        <v>631</v>
      </c>
      <c r="F264" s="85" t="s">
        <v>636</v>
      </c>
      <c r="G264" s="346" t="s">
        <v>309</v>
      </c>
      <c r="H264" s="85" t="s">
        <v>369</v>
      </c>
      <c r="I264" s="85" t="s">
        <v>310</v>
      </c>
      <c r="J264" s="90" t="s">
        <v>393</v>
      </c>
      <c r="K264" s="83" t="s">
        <v>311</v>
      </c>
      <c r="L264" s="89"/>
      <c r="M264" s="17"/>
    </row>
    <row r="265" spans="1:13" x14ac:dyDescent="0.15">
      <c r="A265" s="82" t="s">
        <v>303</v>
      </c>
      <c r="B265" s="83" t="s">
        <v>304</v>
      </c>
      <c r="C265" s="84" t="s">
        <v>657</v>
      </c>
      <c r="D265" s="85" t="s">
        <v>630</v>
      </c>
      <c r="E265" s="85" t="s">
        <v>631</v>
      </c>
      <c r="F265" s="85" t="s">
        <v>651</v>
      </c>
      <c r="G265" s="346" t="s">
        <v>309</v>
      </c>
      <c r="H265" s="85" t="s">
        <v>310</v>
      </c>
      <c r="I265" s="85" t="s">
        <v>310</v>
      </c>
      <c r="J265" s="90" t="s">
        <v>393</v>
      </c>
      <c r="K265" s="85" t="s">
        <v>311</v>
      </c>
      <c r="L265" s="88"/>
      <c r="M265" s="17"/>
    </row>
    <row r="266" spans="1:13" ht="14" x14ac:dyDescent="0.15">
      <c r="A266" s="82" t="s">
        <v>303</v>
      </c>
      <c r="B266" s="83" t="s">
        <v>304</v>
      </c>
      <c r="C266" s="84" t="s">
        <v>574</v>
      </c>
      <c r="D266" s="85" t="s">
        <v>630</v>
      </c>
      <c r="E266" s="85" t="s">
        <v>631</v>
      </c>
      <c r="F266" s="85" t="s">
        <v>658</v>
      </c>
      <c r="G266" s="83" t="s">
        <v>311</v>
      </c>
      <c r="H266" s="85" t="s">
        <v>659</v>
      </c>
      <c r="I266" s="85" t="s">
        <v>419</v>
      </c>
      <c r="J266" s="90" t="s">
        <v>393</v>
      </c>
      <c r="K266" s="85" t="s">
        <v>309</v>
      </c>
      <c r="L266" s="86" t="s">
        <v>660</v>
      </c>
      <c r="M266" s="17"/>
    </row>
    <row r="267" spans="1:13" x14ac:dyDescent="0.15">
      <c r="A267" s="82" t="s">
        <v>303</v>
      </c>
      <c r="B267" s="83" t="s">
        <v>304</v>
      </c>
      <c r="C267" s="84" t="s">
        <v>661</v>
      </c>
      <c r="D267" s="85" t="s">
        <v>630</v>
      </c>
      <c r="E267" s="85" t="s">
        <v>631</v>
      </c>
      <c r="F267" s="85" t="s">
        <v>636</v>
      </c>
      <c r="G267" s="346" t="s">
        <v>311</v>
      </c>
      <c r="H267" s="85" t="s">
        <v>662</v>
      </c>
      <c r="I267" s="85" t="s">
        <v>419</v>
      </c>
      <c r="J267" s="90" t="s">
        <v>393</v>
      </c>
      <c r="K267" s="83" t="s">
        <v>309</v>
      </c>
      <c r="L267" s="89" t="s">
        <v>660</v>
      </c>
      <c r="M267" s="17"/>
    </row>
    <row r="268" spans="1:13" x14ac:dyDescent="0.15">
      <c r="A268" s="82" t="s">
        <v>303</v>
      </c>
      <c r="B268" s="83" t="s">
        <v>304</v>
      </c>
      <c r="C268" s="84" t="s">
        <v>663</v>
      </c>
      <c r="D268" s="85" t="s">
        <v>630</v>
      </c>
      <c r="E268" s="85" t="s">
        <v>631</v>
      </c>
      <c r="F268" s="85" t="s">
        <v>636</v>
      </c>
      <c r="G268" s="346" t="s">
        <v>309</v>
      </c>
      <c r="H268" s="85" t="s">
        <v>664</v>
      </c>
      <c r="I268" s="85" t="s">
        <v>419</v>
      </c>
      <c r="J268" s="90" t="s">
        <v>393</v>
      </c>
      <c r="K268" s="85" t="s">
        <v>311</v>
      </c>
      <c r="L268" s="88" t="s">
        <v>660</v>
      </c>
      <c r="M268" s="17"/>
    </row>
    <row r="269" spans="1:13" ht="14" x14ac:dyDescent="0.15">
      <c r="A269" s="82" t="s">
        <v>303</v>
      </c>
      <c r="B269" s="83" t="s">
        <v>304</v>
      </c>
      <c r="C269" s="84" t="s">
        <v>665</v>
      </c>
      <c r="D269" s="85" t="s">
        <v>630</v>
      </c>
      <c r="E269" s="85" t="s">
        <v>631</v>
      </c>
      <c r="F269" s="85" t="s">
        <v>636</v>
      </c>
      <c r="G269" s="83" t="s">
        <v>311</v>
      </c>
      <c r="H269" s="85" t="s">
        <v>478</v>
      </c>
      <c r="I269" s="85" t="s">
        <v>419</v>
      </c>
      <c r="J269" s="90" t="s">
        <v>393</v>
      </c>
      <c r="K269" s="85" t="s">
        <v>309</v>
      </c>
      <c r="L269" s="86" t="s">
        <v>660</v>
      </c>
      <c r="M269" s="17"/>
    </row>
    <row r="270" spans="1:13" x14ac:dyDescent="0.15">
      <c r="A270" s="82" t="s">
        <v>303</v>
      </c>
      <c r="B270" s="83" t="s">
        <v>304</v>
      </c>
      <c r="C270" s="84" t="s">
        <v>666</v>
      </c>
      <c r="D270" s="85" t="s">
        <v>630</v>
      </c>
      <c r="E270" s="85" t="s">
        <v>631</v>
      </c>
      <c r="F270" s="85" t="s">
        <v>636</v>
      </c>
      <c r="G270" s="346" t="s">
        <v>309</v>
      </c>
      <c r="H270" s="85" t="s">
        <v>310</v>
      </c>
      <c r="I270" s="85" t="s">
        <v>310</v>
      </c>
      <c r="J270" s="90" t="s">
        <v>393</v>
      </c>
      <c r="K270" s="83" t="s">
        <v>311</v>
      </c>
      <c r="L270" s="89"/>
      <c r="M270" s="17"/>
    </row>
    <row r="271" spans="1:13" x14ac:dyDescent="0.15">
      <c r="A271" s="82" t="s">
        <v>303</v>
      </c>
      <c r="B271" s="83" t="s">
        <v>304</v>
      </c>
      <c r="C271" s="84" t="s">
        <v>667</v>
      </c>
      <c r="D271" s="85" t="s">
        <v>630</v>
      </c>
      <c r="E271" s="85" t="s">
        <v>631</v>
      </c>
      <c r="F271" s="85" t="s">
        <v>636</v>
      </c>
      <c r="G271" s="346" t="s">
        <v>309</v>
      </c>
      <c r="H271" s="85" t="s">
        <v>310</v>
      </c>
      <c r="I271" s="85" t="s">
        <v>310</v>
      </c>
      <c r="J271" s="90" t="s">
        <v>393</v>
      </c>
      <c r="K271" s="85" t="s">
        <v>311</v>
      </c>
      <c r="L271" s="88"/>
      <c r="M271" s="17"/>
    </row>
    <row r="272" spans="1:13" x14ac:dyDescent="0.15">
      <c r="A272" s="82" t="s">
        <v>303</v>
      </c>
      <c r="B272" s="83" t="s">
        <v>304</v>
      </c>
      <c r="C272" s="84" t="s">
        <v>587</v>
      </c>
      <c r="D272" s="85" t="s">
        <v>630</v>
      </c>
      <c r="E272" s="85" t="s">
        <v>631</v>
      </c>
      <c r="F272" s="85" t="s">
        <v>636</v>
      </c>
      <c r="G272" s="83" t="s">
        <v>309</v>
      </c>
      <c r="H272" s="85" t="s">
        <v>310</v>
      </c>
      <c r="I272" s="85" t="s">
        <v>310</v>
      </c>
      <c r="J272" s="90" t="s">
        <v>393</v>
      </c>
      <c r="K272" s="85" t="s">
        <v>311</v>
      </c>
      <c r="L272" s="86"/>
      <c r="M272" s="17"/>
    </row>
    <row r="273" spans="1:13" x14ac:dyDescent="0.15">
      <c r="A273" s="82" t="s">
        <v>303</v>
      </c>
      <c r="B273" s="83" t="s">
        <v>304</v>
      </c>
      <c r="C273" s="84" t="s">
        <v>668</v>
      </c>
      <c r="D273" s="85" t="s">
        <v>630</v>
      </c>
      <c r="E273" s="85" t="s">
        <v>631</v>
      </c>
      <c r="F273" s="85" t="s">
        <v>636</v>
      </c>
      <c r="G273" s="346" t="s">
        <v>309</v>
      </c>
      <c r="H273" s="85" t="s">
        <v>310</v>
      </c>
      <c r="I273" s="85" t="s">
        <v>310</v>
      </c>
      <c r="J273" s="90" t="s">
        <v>393</v>
      </c>
      <c r="K273" s="83" t="s">
        <v>311</v>
      </c>
      <c r="L273" s="89"/>
      <c r="M273" s="17"/>
    </row>
    <row r="274" spans="1:13" x14ac:dyDescent="0.15">
      <c r="A274" s="82" t="s">
        <v>303</v>
      </c>
      <c r="B274" s="83" t="s">
        <v>304</v>
      </c>
      <c r="C274" s="84" t="s">
        <v>592</v>
      </c>
      <c r="D274" s="85" t="s">
        <v>630</v>
      </c>
      <c r="E274" s="85" t="s">
        <v>631</v>
      </c>
      <c r="F274" s="85" t="s">
        <v>636</v>
      </c>
      <c r="G274" s="346" t="s">
        <v>309</v>
      </c>
      <c r="H274" s="85" t="s">
        <v>310</v>
      </c>
      <c r="I274" s="85" t="s">
        <v>310</v>
      </c>
      <c r="J274" s="90" t="s">
        <v>393</v>
      </c>
      <c r="K274" s="85" t="s">
        <v>311</v>
      </c>
      <c r="L274" s="88"/>
      <c r="M274" s="17"/>
    </row>
    <row r="275" spans="1:13" x14ac:dyDescent="0.15">
      <c r="A275" s="82" t="s">
        <v>303</v>
      </c>
      <c r="B275" s="83" t="s">
        <v>304</v>
      </c>
      <c r="C275" s="84" t="s">
        <v>669</v>
      </c>
      <c r="D275" s="85" t="s">
        <v>630</v>
      </c>
      <c r="E275" s="85" t="s">
        <v>631</v>
      </c>
      <c r="F275" s="85" t="s">
        <v>651</v>
      </c>
      <c r="G275" s="83" t="s">
        <v>309</v>
      </c>
      <c r="H275" s="85" t="s">
        <v>310</v>
      </c>
      <c r="I275" s="85" t="s">
        <v>310</v>
      </c>
      <c r="J275" s="90" t="s">
        <v>393</v>
      </c>
      <c r="K275" s="85" t="s">
        <v>311</v>
      </c>
      <c r="L275" s="86"/>
      <c r="M275" s="17"/>
    </row>
    <row r="276" spans="1:13" x14ac:dyDescent="0.15">
      <c r="A276" s="82" t="s">
        <v>303</v>
      </c>
      <c r="B276" s="83" t="s">
        <v>304</v>
      </c>
      <c r="C276" s="84" t="s">
        <v>347</v>
      </c>
      <c r="D276" s="85" t="s">
        <v>630</v>
      </c>
      <c r="E276" s="85" t="s">
        <v>631</v>
      </c>
      <c r="F276" s="85" t="s">
        <v>636</v>
      </c>
      <c r="G276" s="346" t="s">
        <v>311</v>
      </c>
      <c r="H276" s="85" t="s">
        <v>670</v>
      </c>
      <c r="I276" s="85" t="s">
        <v>419</v>
      </c>
      <c r="J276" s="90" t="s">
        <v>393</v>
      </c>
      <c r="K276" s="83" t="s">
        <v>309</v>
      </c>
      <c r="L276" s="89" t="s">
        <v>671</v>
      </c>
      <c r="M276" s="17"/>
    </row>
    <row r="277" spans="1:13" x14ac:dyDescent="0.15">
      <c r="A277" s="82" t="s">
        <v>303</v>
      </c>
      <c r="B277" s="83" t="s">
        <v>304</v>
      </c>
      <c r="C277" s="84" t="s">
        <v>672</v>
      </c>
      <c r="D277" s="85" t="s">
        <v>630</v>
      </c>
      <c r="E277" s="85" t="s">
        <v>631</v>
      </c>
      <c r="F277" s="85" t="s">
        <v>636</v>
      </c>
      <c r="G277" s="346" t="s">
        <v>309</v>
      </c>
      <c r="H277" s="85" t="s">
        <v>437</v>
      </c>
      <c r="I277" s="85" t="s">
        <v>419</v>
      </c>
      <c r="J277" s="90" t="s">
        <v>393</v>
      </c>
      <c r="K277" s="85" t="s">
        <v>311</v>
      </c>
      <c r="L277" s="88" t="s">
        <v>671</v>
      </c>
      <c r="M277" s="17"/>
    </row>
    <row r="278" spans="1:13" x14ac:dyDescent="0.15">
      <c r="A278" s="82" t="s">
        <v>303</v>
      </c>
      <c r="B278" s="83" t="s">
        <v>304</v>
      </c>
      <c r="C278" s="84" t="s">
        <v>673</v>
      </c>
      <c r="D278" s="85" t="s">
        <v>630</v>
      </c>
      <c r="E278" s="85" t="s">
        <v>631</v>
      </c>
      <c r="F278" s="85" t="s">
        <v>674</v>
      </c>
      <c r="G278" s="83" t="s">
        <v>309</v>
      </c>
      <c r="H278" s="85" t="s">
        <v>310</v>
      </c>
      <c r="I278" s="85" t="s">
        <v>310</v>
      </c>
      <c r="J278" s="90" t="s">
        <v>393</v>
      </c>
      <c r="K278" s="85" t="s">
        <v>311</v>
      </c>
      <c r="L278" s="86"/>
      <c r="M278" s="17"/>
    </row>
    <row r="279" spans="1:13" x14ac:dyDescent="0.15">
      <c r="A279" s="82" t="s">
        <v>303</v>
      </c>
      <c r="B279" s="83" t="s">
        <v>304</v>
      </c>
      <c r="C279" s="84" t="s">
        <v>675</v>
      </c>
      <c r="D279" s="85" t="s">
        <v>630</v>
      </c>
      <c r="E279" s="85" t="s">
        <v>676</v>
      </c>
      <c r="F279" s="85" t="s">
        <v>677</v>
      </c>
      <c r="G279" s="346" t="s">
        <v>309</v>
      </c>
      <c r="H279" s="85" t="s">
        <v>678</v>
      </c>
      <c r="I279" s="85" t="s">
        <v>310</v>
      </c>
      <c r="J279" s="90" t="s">
        <v>393</v>
      </c>
      <c r="K279" s="83" t="s">
        <v>311</v>
      </c>
      <c r="L279" s="89"/>
      <c r="M279" s="17"/>
    </row>
    <row r="280" spans="1:13" x14ac:dyDescent="0.15">
      <c r="A280" s="82" t="s">
        <v>303</v>
      </c>
      <c r="B280" s="83" t="s">
        <v>304</v>
      </c>
      <c r="C280" s="84" t="s">
        <v>679</v>
      </c>
      <c r="D280" s="85" t="s">
        <v>630</v>
      </c>
      <c r="E280" s="85" t="s">
        <v>680</v>
      </c>
      <c r="F280" s="85" t="s">
        <v>681</v>
      </c>
      <c r="G280" s="346" t="s">
        <v>309</v>
      </c>
      <c r="H280" s="85">
        <v>36</v>
      </c>
      <c r="I280" s="85" t="s">
        <v>310</v>
      </c>
      <c r="J280" s="90" t="s">
        <v>393</v>
      </c>
      <c r="K280" s="85" t="s">
        <v>311</v>
      </c>
      <c r="L280" s="88" t="s">
        <v>682</v>
      </c>
      <c r="M280" s="1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R568"/>
  <sheetViews>
    <sheetView topLeftCell="B560" workbookViewId="0">
      <selection activeCell="F581" sqref="F581"/>
    </sheetView>
  </sheetViews>
  <sheetFormatPr baseColWidth="10" defaultColWidth="9.1640625" defaultRowHeight="13" x14ac:dyDescent="0.15"/>
  <cols>
    <col min="1" max="1" width="9.1640625" style="14"/>
    <col min="2" max="2" width="30.5" style="14" customWidth="1"/>
    <col min="3" max="3" width="26.83203125" style="14" customWidth="1"/>
    <col min="4" max="4" width="12.1640625" style="14" customWidth="1"/>
    <col min="5" max="5" width="11.1640625" style="14" customWidth="1"/>
    <col min="6" max="6" width="9.1640625" style="14"/>
    <col min="7" max="7" width="23.5" style="14" customWidth="1"/>
    <col min="8" max="8" width="37.83203125" style="14" customWidth="1"/>
    <col min="9" max="9" width="20.1640625" style="14" customWidth="1"/>
    <col min="10" max="10" width="20.83203125" style="14" customWidth="1"/>
    <col min="11" max="11" width="9.1640625" style="14"/>
    <col min="12" max="12" width="11" style="14" customWidth="1"/>
    <col min="13" max="13" width="10.6640625" style="14" customWidth="1"/>
    <col min="14" max="16" width="9.1640625" style="14"/>
    <col min="17" max="17" width="11.5" style="14" customWidth="1"/>
    <col min="18" max="18" width="25.83203125" style="14" customWidth="1"/>
    <col min="19" max="16384" width="9.1640625" style="14"/>
  </cols>
  <sheetData>
    <row r="1" spans="1:18" ht="14" thickBot="1" x14ac:dyDescent="0.2">
      <c r="A1" s="295" t="s">
        <v>144</v>
      </c>
      <c r="B1" s="5"/>
      <c r="C1" s="5"/>
      <c r="D1" s="5"/>
      <c r="E1" s="5"/>
      <c r="F1" s="5"/>
      <c r="G1" s="5"/>
      <c r="H1" s="5"/>
      <c r="I1" s="5"/>
      <c r="J1" s="5"/>
      <c r="K1" s="5"/>
      <c r="L1" s="5"/>
      <c r="M1" s="5"/>
      <c r="N1" s="5"/>
      <c r="O1" s="5"/>
      <c r="P1" s="5"/>
      <c r="Q1" s="5"/>
      <c r="R1" s="5"/>
    </row>
    <row r="2" spans="1:18" x14ac:dyDescent="0.15">
      <c r="A2" s="8"/>
      <c r="B2" s="5"/>
      <c r="C2" s="5"/>
      <c r="D2" s="5"/>
      <c r="E2" s="5"/>
      <c r="F2" s="5"/>
      <c r="G2" s="5"/>
      <c r="H2" s="5"/>
      <c r="I2" s="5"/>
      <c r="J2" s="5"/>
      <c r="K2" s="5"/>
      <c r="L2" s="5"/>
      <c r="M2" s="5"/>
      <c r="N2" s="5"/>
      <c r="O2" s="5"/>
      <c r="P2" s="5"/>
      <c r="Q2" s="54" t="s">
        <v>1</v>
      </c>
      <c r="R2" s="31" t="s">
        <v>2</v>
      </c>
    </row>
    <row r="3" spans="1:18" ht="14" thickBot="1" x14ac:dyDescent="0.2">
      <c r="A3" s="8"/>
      <c r="B3" s="5"/>
      <c r="C3" s="5"/>
      <c r="D3" s="5"/>
      <c r="E3" s="5"/>
      <c r="F3" s="5"/>
      <c r="G3" s="5"/>
      <c r="H3" s="5"/>
      <c r="I3" s="5"/>
      <c r="J3" s="5"/>
      <c r="K3" s="5"/>
      <c r="L3" s="5"/>
      <c r="M3" s="5"/>
      <c r="N3" s="5"/>
      <c r="O3" s="5"/>
      <c r="P3" s="5"/>
      <c r="Q3" s="4" t="s">
        <v>3</v>
      </c>
      <c r="R3" s="32">
        <v>2021</v>
      </c>
    </row>
    <row r="4" spans="1:18" ht="57" thickBot="1" x14ac:dyDescent="0.2">
      <c r="A4" s="55" t="s">
        <v>4</v>
      </c>
      <c r="B4" s="50" t="s">
        <v>128</v>
      </c>
      <c r="C4" s="51" t="s">
        <v>131</v>
      </c>
      <c r="D4" s="52" t="s">
        <v>132</v>
      </c>
      <c r="E4" s="53" t="s">
        <v>145</v>
      </c>
      <c r="F4" s="56" t="s">
        <v>146</v>
      </c>
      <c r="G4" s="33" t="s">
        <v>130</v>
      </c>
      <c r="H4" s="50" t="s">
        <v>147</v>
      </c>
      <c r="I4" s="59" t="s">
        <v>148</v>
      </c>
      <c r="J4" s="59" t="s">
        <v>19</v>
      </c>
      <c r="K4" s="30" t="s">
        <v>149</v>
      </c>
      <c r="L4" s="50" t="s">
        <v>15</v>
      </c>
      <c r="M4" s="34" t="s">
        <v>150</v>
      </c>
      <c r="N4" s="34" t="s">
        <v>151</v>
      </c>
      <c r="O4" s="57" t="s">
        <v>152</v>
      </c>
      <c r="P4" s="53" t="s">
        <v>153</v>
      </c>
      <c r="Q4" s="57" t="s">
        <v>154</v>
      </c>
      <c r="R4" s="53" t="s">
        <v>73</v>
      </c>
    </row>
    <row r="5" spans="1:18" ht="14" x14ac:dyDescent="0.15">
      <c r="A5" s="567" t="s">
        <v>303</v>
      </c>
      <c r="B5" s="193" t="s">
        <v>1206</v>
      </c>
      <c r="C5" s="194" t="s">
        <v>1184</v>
      </c>
      <c r="D5" s="193" t="s">
        <v>1207</v>
      </c>
      <c r="E5" s="195" t="s">
        <v>393</v>
      </c>
      <c r="F5" s="196" t="s">
        <v>1208</v>
      </c>
      <c r="G5" s="568" t="s">
        <v>1209</v>
      </c>
      <c r="H5" s="197" t="s">
        <v>1210</v>
      </c>
      <c r="I5" s="198" t="s">
        <v>1211</v>
      </c>
      <c r="J5" s="198" t="s">
        <v>1212</v>
      </c>
      <c r="K5" s="199">
        <v>1</v>
      </c>
      <c r="L5" s="200"/>
      <c r="M5" s="201">
        <v>613</v>
      </c>
      <c r="N5" s="201">
        <v>613</v>
      </c>
      <c r="O5" s="202">
        <f>N5/M5</f>
        <v>1</v>
      </c>
      <c r="P5" s="201">
        <v>100</v>
      </c>
      <c r="Q5" s="203">
        <f>N5/(M5*K5/100)</f>
        <v>100</v>
      </c>
      <c r="R5" s="204"/>
    </row>
    <row r="6" spans="1:18" ht="28" x14ac:dyDescent="0.15">
      <c r="A6" s="567" t="s">
        <v>303</v>
      </c>
      <c r="B6" s="205" t="s">
        <v>1206</v>
      </c>
      <c r="C6" s="206" t="s">
        <v>1213</v>
      </c>
      <c r="D6" s="207" t="s">
        <v>1214</v>
      </c>
      <c r="E6" s="195" t="s">
        <v>1215</v>
      </c>
      <c r="F6" s="208" t="s">
        <v>1208</v>
      </c>
      <c r="G6" s="569" t="s">
        <v>1209</v>
      </c>
      <c r="H6" s="209" t="s">
        <v>1210</v>
      </c>
      <c r="I6" s="210" t="s">
        <v>1211</v>
      </c>
      <c r="J6" s="210" t="s">
        <v>1212</v>
      </c>
      <c r="K6" s="211">
        <v>1</v>
      </c>
      <c r="L6" s="212"/>
      <c r="M6" s="201">
        <v>8</v>
      </c>
      <c r="N6" s="201">
        <v>8</v>
      </c>
      <c r="O6" s="202">
        <f t="shared" ref="O6:O69" si="0">N6/M6</f>
        <v>1</v>
      </c>
      <c r="P6" s="201">
        <v>100</v>
      </c>
      <c r="Q6" s="203">
        <f>N6/(M6*K6/100)</f>
        <v>100</v>
      </c>
      <c r="R6" s="213"/>
    </row>
    <row r="7" spans="1:18" ht="28" x14ac:dyDescent="0.15">
      <c r="A7" s="567" t="s">
        <v>303</v>
      </c>
      <c r="B7" s="205" t="s">
        <v>1206</v>
      </c>
      <c r="C7" s="205" t="s">
        <v>1216</v>
      </c>
      <c r="D7" s="207" t="s">
        <v>1214</v>
      </c>
      <c r="E7" s="195" t="s">
        <v>1217</v>
      </c>
      <c r="F7" s="208" t="s">
        <v>1208</v>
      </c>
      <c r="G7" s="569" t="s">
        <v>1209</v>
      </c>
      <c r="H7" s="209" t="s">
        <v>1210</v>
      </c>
      <c r="I7" s="210" t="s">
        <v>1211</v>
      </c>
      <c r="J7" s="210" t="s">
        <v>1212</v>
      </c>
      <c r="K7" s="211">
        <v>1</v>
      </c>
      <c r="L7" s="212"/>
      <c r="M7" s="201">
        <v>8</v>
      </c>
      <c r="N7" s="201">
        <v>8</v>
      </c>
      <c r="O7" s="202">
        <f t="shared" si="0"/>
        <v>1</v>
      </c>
      <c r="P7" s="201">
        <v>100</v>
      </c>
      <c r="Q7" s="203">
        <f>N7/(M7*K7/100)</f>
        <v>100</v>
      </c>
      <c r="R7" s="213"/>
    </row>
    <row r="8" spans="1:18" ht="14" x14ac:dyDescent="0.15">
      <c r="A8" s="567" t="s">
        <v>303</v>
      </c>
      <c r="B8" s="214" t="s">
        <v>1206</v>
      </c>
      <c r="C8" s="570" t="s">
        <v>1184</v>
      </c>
      <c r="D8" s="207" t="s">
        <v>1214</v>
      </c>
      <c r="E8" s="195" t="s">
        <v>393</v>
      </c>
      <c r="F8" s="208" t="s">
        <v>1208</v>
      </c>
      <c r="G8" s="569" t="s">
        <v>1209</v>
      </c>
      <c r="H8" s="571" t="s">
        <v>1210</v>
      </c>
      <c r="I8" s="205" t="s">
        <v>1211</v>
      </c>
      <c r="J8" s="205" t="s">
        <v>1212</v>
      </c>
      <c r="K8" s="215">
        <v>1</v>
      </c>
      <c r="L8" s="216"/>
      <c r="M8" s="201">
        <v>42</v>
      </c>
      <c r="N8" s="201">
        <v>42</v>
      </c>
      <c r="O8" s="202">
        <f t="shared" si="0"/>
        <v>1</v>
      </c>
      <c r="P8" s="201">
        <v>100</v>
      </c>
      <c r="Q8" s="203">
        <f t="shared" ref="Q8:Q71" si="1">N8/(M8*K8/100)</f>
        <v>100</v>
      </c>
      <c r="R8" s="213"/>
    </row>
    <row r="9" spans="1:18" ht="14" x14ac:dyDescent="0.15">
      <c r="A9" s="567" t="s">
        <v>303</v>
      </c>
      <c r="B9" s="214" t="s">
        <v>1206</v>
      </c>
      <c r="C9" s="570" t="s">
        <v>1203</v>
      </c>
      <c r="D9" s="207" t="s">
        <v>1218</v>
      </c>
      <c r="E9" s="195" t="s">
        <v>393</v>
      </c>
      <c r="F9" s="208" t="s">
        <v>1208</v>
      </c>
      <c r="G9" s="571" t="s">
        <v>1209</v>
      </c>
      <c r="H9" s="571" t="s">
        <v>1210</v>
      </c>
      <c r="I9" s="205" t="s">
        <v>1211</v>
      </c>
      <c r="J9" s="205" t="s">
        <v>1212</v>
      </c>
      <c r="K9" s="215">
        <v>1</v>
      </c>
      <c r="L9" s="217"/>
      <c r="M9" s="201">
        <v>99</v>
      </c>
      <c r="N9" s="201">
        <v>99</v>
      </c>
      <c r="O9" s="202">
        <f t="shared" si="0"/>
        <v>1</v>
      </c>
      <c r="P9" s="201">
        <v>100</v>
      </c>
      <c r="Q9" s="203">
        <f t="shared" si="1"/>
        <v>100</v>
      </c>
      <c r="R9" s="213"/>
    </row>
    <row r="10" spans="1:18" ht="28" x14ac:dyDescent="0.15">
      <c r="A10" s="567" t="s">
        <v>303</v>
      </c>
      <c r="B10" s="214" t="s">
        <v>1206</v>
      </c>
      <c r="C10" s="570" t="s">
        <v>1219</v>
      </c>
      <c r="D10" s="207" t="s">
        <v>1218</v>
      </c>
      <c r="E10" s="195" t="s">
        <v>393</v>
      </c>
      <c r="F10" s="208" t="s">
        <v>1208</v>
      </c>
      <c r="G10" s="569" t="s">
        <v>1209</v>
      </c>
      <c r="H10" s="571" t="s">
        <v>1210</v>
      </c>
      <c r="I10" s="205" t="s">
        <v>1211</v>
      </c>
      <c r="J10" s="205" t="s">
        <v>1212</v>
      </c>
      <c r="K10" s="215">
        <v>1</v>
      </c>
      <c r="L10" s="216"/>
      <c r="M10" s="201">
        <v>19</v>
      </c>
      <c r="N10" s="201">
        <v>19</v>
      </c>
      <c r="O10" s="202">
        <f t="shared" si="0"/>
        <v>1</v>
      </c>
      <c r="P10" s="201">
        <v>100</v>
      </c>
      <c r="Q10" s="203">
        <f t="shared" si="1"/>
        <v>100</v>
      </c>
      <c r="R10" s="213"/>
    </row>
    <row r="11" spans="1:18" ht="14" x14ac:dyDescent="0.15">
      <c r="A11" s="567" t="s">
        <v>303</v>
      </c>
      <c r="B11" s="214" t="s">
        <v>1206</v>
      </c>
      <c r="C11" s="570" t="s">
        <v>1220</v>
      </c>
      <c r="D11" s="207" t="s">
        <v>1218</v>
      </c>
      <c r="E11" s="195" t="s">
        <v>393</v>
      </c>
      <c r="F11" s="208" t="s">
        <v>1208</v>
      </c>
      <c r="G11" s="571" t="s">
        <v>1209</v>
      </c>
      <c r="H11" s="571" t="s">
        <v>1210</v>
      </c>
      <c r="I11" s="205" t="s">
        <v>1211</v>
      </c>
      <c r="J11" s="205" t="s">
        <v>1212</v>
      </c>
      <c r="K11" s="215">
        <v>1</v>
      </c>
      <c r="L11" s="217"/>
      <c r="M11" s="201">
        <v>5</v>
      </c>
      <c r="N11" s="201">
        <v>5</v>
      </c>
      <c r="O11" s="202">
        <f t="shared" si="0"/>
        <v>1</v>
      </c>
      <c r="P11" s="201">
        <v>100</v>
      </c>
      <c r="Q11" s="203">
        <f t="shared" si="1"/>
        <v>100</v>
      </c>
      <c r="R11" s="213"/>
    </row>
    <row r="12" spans="1:18" ht="14" x14ac:dyDescent="0.15">
      <c r="A12" s="567" t="s">
        <v>303</v>
      </c>
      <c r="B12" s="214" t="s">
        <v>1206</v>
      </c>
      <c r="C12" s="570" t="s">
        <v>1203</v>
      </c>
      <c r="D12" s="207" t="s">
        <v>1221</v>
      </c>
      <c r="E12" s="195" t="s">
        <v>393</v>
      </c>
      <c r="F12" s="208" t="s">
        <v>1208</v>
      </c>
      <c r="G12" s="569" t="s">
        <v>1209</v>
      </c>
      <c r="H12" s="571" t="s">
        <v>1210</v>
      </c>
      <c r="I12" s="205" t="s">
        <v>1211</v>
      </c>
      <c r="J12" s="205" t="s">
        <v>1212</v>
      </c>
      <c r="K12" s="215">
        <v>1</v>
      </c>
      <c r="L12" s="216"/>
      <c r="M12" s="201">
        <v>70</v>
      </c>
      <c r="N12" s="201">
        <v>70</v>
      </c>
      <c r="O12" s="202">
        <f t="shared" si="0"/>
        <v>1</v>
      </c>
      <c r="P12" s="201">
        <v>100</v>
      </c>
      <c r="Q12" s="203">
        <f t="shared" si="1"/>
        <v>100</v>
      </c>
      <c r="R12" s="213"/>
    </row>
    <row r="13" spans="1:18" ht="28" x14ac:dyDescent="0.15">
      <c r="A13" s="567" t="s">
        <v>303</v>
      </c>
      <c r="B13" s="214" t="s">
        <v>1206</v>
      </c>
      <c r="C13" s="570" t="s">
        <v>1219</v>
      </c>
      <c r="D13" s="207" t="s">
        <v>1221</v>
      </c>
      <c r="E13" s="195" t="s">
        <v>393</v>
      </c>
      <c r="F13" s="208" t="s">
        <v>1208</v>
      </c>
      <c r="G13" s="571" t="s">
        <v>1209</v>
      </c>
      <c r="H13" s="571" t="s">
        <v>1210</v>
      </c>
      <c r="I13" s="205" t="s">
        <v>1211</v>
      </c>
      <c r="J13" s="205" t="s">
        <v>1212</v>
      </c>
      <c r="K13" s="215">
        <v>1</v>
      </c>
      <c r="L13" s="217"/>
      <c r="M13" s="201">
        <v>11</v>
      </c>
      <c r="N13" s="201">
        <v>11</v>
      </c>
      <c r="O13" s="202">
        <f t="shared" si="0"/>
        <v>1</v>
      </c>
      <c r="P13" s="201">
        <v>100</v>
      </c>
      <c r="Q13" s="203">
        <f t="shared" si="1"/>
        <v>100</v>
      </c>
      <c r="R13" s="213"/>
    </row>
    <row r="14" spans="1:18" ht="14" x14ac:dyDescent="0.15">
      <c r="A14" s="567" t="s">
        <v>303</v>
      </c>
      <c r="B14" s="214" t="s">
        <v>1206</v>
      </c>
      <c r="C14" s="570" t="s">
        <v>1213</v>
      </c>
      <c r="D14" s="207" t="s">
        <v>1222</v>
      </c>
      <c r="E14" s="195" t="s">
        <v>1223</v>
      </c>
      <c r="F14" s="208" t="s">
        <v>1208</v>
      </c>
      <c r="G14" s="569" t="s">
        <v>1209</v>
      </c>
      <c r="H14" s="571" t="s">
        <v>1210</v>
      </c>
      <c r="I14" s="205" t="s">
        <v>1211</v>
      </c>
      <c r="J14" s="205" t="s">
        <v>1212</v>
      </c>
      <c r="K14" s="215">
        <v>1</v>
      </c>
      <c r="L14" s="216"/>
      <c r="M14" s="201">
        <v>8</v>
      </c>
      <c r="N14" s="201">
        <v>8</v>
      </c>
      <c r="O14" s="202">
        <f t="shared" si="0"/>
        <v>1</v>
      </c>
      <c r="P14" s="201">
        <v>100</v>
      </c>
      <c r="Q14" s="203">
        <f t="shared" si="1"/>
        <v>100</v>
      </c>
      <c r="R14" s="213"/>
    </row>
    <row r="15" spans="1:18" ht="28" x14ac:dyDescent="0.15">
      <c r="A15" s="567" t="s">
        <v>303</v>
      </c>
      <c r="B15" s="214" t="s">
        <v>1206</v>
      </c>
      <c r="C15" s="570" t="s">
        <v>1219</v>
      </c>
      <c r="D15" s="207" t="s">
        <v>1222</v>
      </c>
      <c r="E15" s="195" t="s">
        <v>393</v>
      </c>
      <c r="F15" s="208" t="s">
        <v>1208</v>
      </c>
      <c r="G15" s="571" t="s">
        <v>1209</v>
      </c>
      <c r="H15" s="571" t="s">
        <v>1210</v>
      </c>
      <c r="I15" s="205" t="s">
        <v>1211</v>
      </c>
      <c r="J15" s="205" t="s">
        <v>1212</v>
      </c>
      <c r="K15" s="215">
        <v>1</v>
      </c>
      <c r="L15" s="217"/>
      <c r="M15" s="201">
        <v>12</v>
      </c>
      <c r="N15" s="201">
        <v>12</v>
      </c>
      <c r="O15" s="202">
        <f t="shared" si="0"/>
        <v>1</v>
      </c>
      <c r="P15" s="201">
        <v>100</v>
      </c>
      <c r="Q15" s="203">
        <f t="shared" si="1"/>
        <v>100</v>
      </c>
      <c r="R15" s="213"/>
    </row>
    <row r="16" spans="1:18" ht="14" x14ac:dyDescent="0.15">
      <c r="A16" s="567" t="s">
        <v>303</v>
      </c>
      <c r="B16" s="214" t="s">
        <v>1206</v>
      </c>
      <c r="C16" s="570" t="s">
        <v>1224</v>
      </c>
      <c r="D16" s="207" t="s">
        <v>1222</v>
      </c>
      <c r="E16" s="195" t="s">
        <v>1225</v>
      </c>
      <c r="F16" s="208" t="s">
        <v>1208</v>
      </c>
      <c r="G16" s="569" t="s">
        <v>1209</v>
      </c>
      <c r="H16" s="571" t="s">
        <v>1210</v>
      </c>
      <c r="I16" s="205" t="s">
        <v>1211</v>
      </c>
      <c r="J16" s="205" t="s">
        <v>1212</v>
      </c>
      <c r="K16" s="215">
        <v>1</v>
      </c>
      <c r="L16" s="216"/>
      <c r="M16" s="201">
        <v>8</v>
      </c>
      <c r="N16" s="201">
        <v>8</v>
      </c>
      <c r="O16" s="202">
        <f t="shared" si="0"/>
        <v>1</v>
      </c>
      <c r="P16" s="201">
        <v>100</v>
      </c>
      <c r="Q16" s="203">
        <f t="shared" si="1"/>
        <v>100</v>
      </c>
      <c r="R16" s="213"/>
    </row>
    <row r="17" spans="1:18" ht="28" x14ac:dyDescent="0.15">
      <c r="A17" s="567" t="s">
        <v>303</v>
      </c>
      <c r="B17" s="214" t="s">
        <v>1206</v>
      </c>
      <c r="C17" s="570" t="s">
        <v>1219</v>
      </c>
      <c r="D17" s="207" t="s">
        <v>1226</v>
      </c>
      <c r="E17" s="195" t="s">
        <v>393</v>
      </c>
      <c r="F17" s="208" t="s">
        <v>1208</v>
      </c>
      <c r="G17" s="571" t="s">
        <v>1209</v>
      </c>
      <c r="H17" s="571" t="s">
        <v>1210</v>
      </c>
      <c r="I17" s="205" t="s">
        <v>1211</v>
      </c>
      <c r="J17" s="205" t="s">
        <v>1212</v>
      </c>
      <c r="K17" s="215">
        <v>1</v>
      </c>
      <c r="L17" s="217"/>
      <c r="M17" s="201">
        <v>5</v>
      </c>
      <c r="N17" s="201">
        <v>5</v>
      </c>
      <c r="O17" s="202">
        <f t="shared" si="0"/>
        <v>1</v>
      </c>
      <c r="P17" s="201">
        <v>100</v>
      </c>
      <c r="Q17" s="203">
        <f t="shared" si="1"/>
        <v>100</v>
      </c>
      <c r="R17" s="213"/>
    </row>
    <row r="18" spans="1:18" ht="14" x14ac:dyDescent="0.15">
      <c r="A18" s="567" t="s">
        <v>303</v>
      </c>
      <c r="B18" s="214" t="s">
        <v>1206</v>
      </c>
      <c r="C18" s="570" t="s">
        <v>1227</v>
      </c>
      <c r="D18" s="207" t="s">
        <v>1226</v>
      </c>
      <c r="E18" s="195" t="s">
        <v>1228</v>
      </c>
      <c r="F18" s="208" t="s">
        <v>1208</v>
      </c>
      <c r="G18" s="569" t="s">
        <v>1209</v>
      </c>
      <c r="H18" s="571" t="s">
        <v>1210</v>
      </c>
      <c r="I18" s="205" t="s">
        <v>1211</v>
      </c>
      <c r="J18" s="205" t="s">
        <v>1212</v>
      </c>
      <c r="K18" s="215">
        <v>1</v>
      </c>
      <c r="L18" s="216"/>
      <c r="M18" s="201">
        <v>7</v>
      </c>
      <c r="N18" s="201">
        <v>7</v>
      </c>
      <c r="O18" s="202">
        <f t="shared" si="0"/>
        <v>1</v>
      </c>
      <c r="P18" s="201">
        <v>100</v>
      </c>
      <c r="Q18" s="203">
        <f t="shared" si="1"/>
        <v>99.999999999999986</v>
      </c>
      <c r="R18" s="213"/>
    </row>
    <row r="19" spans="1:18" ht="14" x14ac:dyDescent="0.15">
      <c r="A19" s="567" t="s">
        <v>303</v>
      </c>
      <c r="B19" s="214" t="s">
        <v>1206</v>
      </c>
      <c r="C19" s="570" t="s">
        <v>1229</v>
      </c>
      <c r="D19" s="207" t="s">
        <v>1207</v>
      </c>
      <c r="E19" s="195" t="s">
        <v>393</v>
      </c>
      <c r="F19" s="208" t="s">
        <v>1208</v>
      </c>
      <c r="G19" s="571" t="s">
        <v>1230</v>
      </c>
      <c r="H19" s="571" t="s">
        <v>1231</v>
      </c>
      <c r="I19" s="205" t="s">
        <v>1211</v>
      </c>
      <c r="J19" s="205" t="s">
        <v>1212</v>
      </c>
      <c r="K19" s="215">
        <v>1</v>
      </c>
      <c r="L19" s="217"/>
      <c r="M19" s="201">
        <v>343</v>
      </c>
      <c r="N19" s="201">
        <v>343</v>
      </c>
      <c r="O19" s="202">
        <f t="shared" si="0"/>
        <v>1</v>
      </c>
      <c r="P19" s="201">
        <v>100</v>
      </c>
      <c r="Q19" s="203">
        <f t="shared" si="1"/>
        <v>100</v>
      </c>
      <c r="R19" s="213"/>
    </row>
    <row r="20" spans="1:18" ht="14" x14ac:dyDescent="0.15">
      <c r="A20" s="567" t="s">
        <v>303</v>
      </c>
      <c r="B20" s="214" t="s">
        <v>1206</v>
      </c>
      <c r="C20" s="570" t="s">
        <v>1184</v>
      </c>
      <c r="D20" s="207" t="s">
        <v>1207</v>
      </c>
      <c r="E20" s="195" t="s">
        <v>393</v>
      </c>
      <c r="F20" s="208" t="s">
        <v>1208</v>
      </c>
      <c r="G20" s="569" t="s">
        <v>1230</v>
      </c>
      <c r="H20" s="571" t="s">
        <v>1231</v>
      </c>
      <c r="I20" s="205" t="s">
        <v>1211</v>
      </c>
      <c r="J20" s="205" t="s">
        <v>1212</v>
      </c>
      <c r="K20" s="215">
        <v>1</v>
      </c>
      <c r="L20" s="216"/>
      <c r="M20" s="201">
        <v>613</v>
      </c>
      <c r="N20" s="201">
        <v>613</v>
      </c>
      <c r="O20" s="202">
        <f t="shared" si="0"/>
        <v>1</v>
      </c>
      <c r="P20" s="201">
        <v>100</v>
      </c>
      <c r="Q20" s="203">
        <f t="shared" si="1"/>
        <v>100</v>
      </c>
      <c r="R20" s="213"/>
    </row>
    <row r="21" spans="1:18" ht="14" x14ac:dyDescent="0.15">
      <c r="A21" s="567" t="s">
        <v>303</v>
      </c>
      <c r="B21" s="214" t="s">
        <v>1206</v>
      </c>
      <c r="C21" s="570" t="s">
        <v>1213</v>
      </c>
      <c r="D21" s="207" t="s">
        <v>1214</v>
      </c>
      <c r="E21" s="195" t="s">
        <v>1215</v>
      </c>
      <c r="F21" s="208" t="s">
        <v>1208</v>
      </c>
      <c r="G21" s="571" t="s">
        <v>1230</v>
      </c>
      <c r="H21" s="571" t="s">
        <v>1231</v>
      </c>
      <c r="I21" s="205" t="s">
        <v>1211</v>
      </c>
      <c r="J21" s="205" t="s">
        <v>1212</v>
      </c>
      <c r="K21" s="215">
        <v>1</v>
      </c>
      <c r="L21" s="217"/>
      <c r="M21" s="201">
        <v>8</v>
      </c>
      <c r="N21" s="201">
        <v>8</v>
      </c>
      <c r="O21" s="202">
        <f t="shared" si="0"/>
        <v>1</v>
      </c>
      <c r="P21" s="201">
        <v>100</v>
      </c>
      <c r="Q21" s="203">
        <f t="shared" si="1"/>
        <v>100</v>
      </c>
      <c r="R21" s="213"/>
    </row>
    <row r="22" spans="1:18" ht="28" x14ac:dyDescent="0.15">
      <c r="A22" s="567" t="s">
        <v>303</v>
      </c>
      <c r="B22" s="214" t="s">
        <v>1206</v>
      </c>
      <c r="C22" s="570" t="s">
        <v>1216</v>
      </c>
      <c r="D22" s="207" t="s">
        <v>1214</v>
      </c>
      <c r="E22" s="195" t="s">
        <v>1217</v>
      </c>
      <c r="F22" s="208" t="s">
        <v>1208</v>
      </c>
      <c r="G22" s="569" t="s">
        <v>1230</v>
      </c>
      <c r="H22" s="571" t="s">
        <v>1231</v>
      </c>
      <c r="I22" s="205" t="s">
        <v>1211</v>
      </c>
      <c r="J22" s="205" t="s">
        <v>1212</v>
      </c>
      <c r="K22" s="215">
        <v>1</v>
      </c>
      <c r="L22" s="216"/>
      <c r="M22" s="201">
        <v>8</v>
      </c>
      <c r="N22" s="201">
        <v>8</v>
      </c>
      <c r="O22" s="202">
        <f t="shared" si="0"/>
        <v>1</v>
      </c>
      <c r="P22" s="201">
        <v>100</v>
      </c>
      <c r="Q22" s="203">
        <f t="shared" si="1"/>
        <v>100</v>
      </c>
      <c r="R22" s="213"/>
    </row>
    <row r="23" spans="1:18" ht="14" x14ac:dyDescent="0.15">
      <c r="A23" s="567" t="s">
        <v>303</v>
      </c>
      <c r="B23" s="214" t="s">
        <v>1206</v>
      </c>
      <c r="C23" s="570" t="s">
        <v>1229</v>
      </c>
      <c r="D23" s="207" t="s">
        <v>1214</v>
      </c>
      <c r="E23" s="195" t="s">
        <v>393</v>
      </c>
      <c r="F23" s="208" t="s">
        <v>1208</v>
      </c>
      <c r="G23" s="571" t="s">
        <v>1230</v>
      </c>
      <c r="H23" s="571" t="s">
        <v>1231</v>
      </c>
      <c r="I23" s="205" t="s">
        <v>1211</v>
      </c>
      <c r="J23" s="205" t="s">
        <v>1212</v>
      </c>
      <c r="K23" s="215">
        <v>1</v>
      </c>
      <c r="L23" s="217"/>
      <c r="M23" s="201">
        <v>22</v>
      </c>
      <c r="N23" s="201">
        <v>22</v>
      </c>
      <c r="O23" s="202">
        <f t="shared" si="0"/>
        <v>1</v>
      </c>
      <c r="P23" s="201">
        <v>100</v>
      </c>
      <c r="Q23" s="203">
        <f t="shared" si="1"/>
        <v>100</v>
      </c>
      <c r="R23" s="213"/>
    </row>
    <row r="24" spans="1:18" ht="14" x14ac:dyDescent="0.15">
      <c r="A24" s="567" t="s">
        <v>303</v>
      </c>
      <c r="B24" s="214" t="s">
        <v>1206</v>
      </c>
      <c r="C24" s="570" t="s">
        <v>1184</v>
      </c>
      <c r="D24" s="207" t="s">
        <v>1214</v>
      </c>
      <c r="E24" s="195" t="s">
        <v>393</v>
      </c>
      <c r="F24" s="208" t="s">
        <v>1208</v>
      </c>
      <c r="G24" s="569" t="s">
        <v>1230</v>
      </c>
      <c r="H24" s="571" t="s">
        <v>1231</v>
      </c>
      <c r="I24" s="205" t="s">
        <v>1211</v>
      </c>
      <c r="J24" s="205" t="s">
        <v>1212</v>
      </c>
      <c r="K24" s="215">
        <v>1</v>
      </c>
      <c r="L24" s="216"/>
      <c r="M24" s="201">
        <v>42</v>
      </c>
      <c r="N24" s="201">
        <v>42</v>
      </c>
      <c r="O24" s="202">
        <f t="shared" si="0"/>
        <v>1</v>
      </c>
      <c r="P24" s="201">
        <v>100</v>
      </c>
      <c r="Q24" s="203">
        <f t="shared" si="1"/>
        <v>100</v>
      </c>
      <c r="R24" s="213"/>
    </row>
    <row r="25" spans="1:18" ht="14" x14ac:dyDescent="0.15">
      <c r="A25" s="567" t="s">
        <v>303</v>
      </c>
      <c r="B25" s="214" t="s">
        <v>1206</v>
      </c>
      <c r="C25" s="570" t="s">
        <v>1203</v>
      </c>
      <c r="D25" s="207" t="s">
        <v>1218</v>
      </c>
      <c r="E25" s="195" t="s">
        <v>393</v>
      </c>
      <c r="F25" s="208" t="s">
        <v>1208</v>
      </c>
      <c r="G25" s="571" t="s">
        <v>1230</v>
      </c>
      <c r="H25" s="571" t="s">
        <v>1231</v>
      </c>
      <c r="I25" s="205" t="s">
        <v>1211</v>
      </c>
      <c r="J25" s="205" t="s">
        <v>1212</v>
      </c>
      <c r="K25" s="215">
        <v>1</v>
      </c>
      <c r="L25" s="217"/>
      <c r="M25" s="201">
        <v>99</v>
      </c>
      <c r="N25" s="201">
        <v>99</v>
      </c>
      <c r="O25" s="202">
        <f t="shared" si="0"/>
        <v>1</v>
      </c>
      <c r="P25" s="201">
        <v>100</v>
      </c>
      <c r="Q25" s="203">
        <f t="shared" si="1"/>
        <v>100</v>
      </c>
      <c r="R25" s="213"/>
    </row>
    <row r="26" spans="1:18" ht="28" x14ac:dyDescent="0.15">
      <c r="A26" s="567" t="s">
        <v>303</v>
      </c>
      <c r="B26" s="214" t="s">
        <v>1206</v>
      </c>
      <c r="C26" s="570" t="s">
        <v>1219</v>
      </c>
      <c r="D26" s="207" t="s">
        <v>1218</v>
      </c>
      <c r="E26" s="195" t="s">
        <v>393</v>
      </c>
      <c r="F26" s="208" t="s">
        <v>1208</v>
      </c>
      <c r="G26" s="569" t="s">
        <v>1230</v>
      </c>
      <c r="H26" s="571" t="s">
        <v>1231</v>
      </c>
      <c r="I26" s="205" t="s">
        <v>1211</v>
      </c>
      <c r="J26" s="205" t="s">
        <v>1212</v>
      </c>
      <c r="K26" s="215">
        <v>1</v>
      </c>
      <c r="L26" s="216"/>
      <c r="M26" s="201">
        <v>19</v>
      </c>
      <c r="N26" s="201">
        <v>19</v>
      </c>
      <c r="O26" s="202">
        <f t="shared" si="0"/>
        <v>1</v>
      </c>
      <c r="P26" s="201">
        <v>100</v>
      </c>
      <c r="Q26" s="203">
        <f t="shared" si="1"/>
        <v>100</v>
      </c>
      <c r="R26" s="213"/>
    </row>
    <row r="27" spans="1:18" ht="14" x14ac:dyDescent="0.15">
      <c r="A27" s="567" t="s">
        <v>303</v>
      </c>
      <c r="B27" s="214" t="s">
        <v>1206</v>
      </c>
      <c r="C27" s="570" t="s">
        <v>1220</v>
      </c>
      <c r="D27" s="207" t="s">
        <v>1218</v>
      </c>
      <c r="E27" s="195" t="s">
        <v>393</v>
      </c>
      <c r="F27" s="208" t="s">
        <v>1208</v>
      </c>
      <c r="G27" s="571" t="s">
        <v>1230</v>
      </c>
      <c r="H27" s="571" t="s">
        <v>1231</v>
      </c>
      <c r="I27" s="205" t="s">
        <v>1211</v>
      </c>
      <c r="J27" s="205" t="s">
        <v>1212</v>
      </c>
      <c r="K27" s="215">
        <v>1</v>
      </c>
      <c r="L27" s="217"/>
      <c r="M27" s="201">
        <v>5</v>
      </c>
      <c r="N27" s="201">
        <v>5</v>
      </c>
      <c r="O27" s="202">
        <f t="shared" si="0"/>
        <v>1</v>
      </c>
      <c r="P27" s="201">
        <v>100</v>
      </c>
      <c r="Q27" s="203">
        <f t="shared" si="1"/>
        <v>100</v>
      </c>
      <c r="R27" s="213"/>
    </row>
    <row r="28" spans="1:18" ht="14" x14ac:dyDescent="0.15">
      <c r="A28" s="567" t="s">
        <v>303</v>
      </c>
      <c r="B28" s="214" t="s">
        <v>1206</v>
      </c>
      <c r="C28" s="570" t="s">
        <v>1229</v>
      </c>
      <c r="D28" s="207" t="s">
        <v>1218</v>
      </c>
      <c r="E28" s="195" t="s">
        <v>393</v>
      </c>
      <c r="F28" s="208" t="s">
        <v>1208</v>
      </c>
      <c r="G28" s="569" t="s">
        <v>1230</v>
      </c>
      <c r="H28" s="571" t="s">
        <v>1231</v>
      </c>
      <c r="I28" s="205" t="s">
        <v>1211</v>
      </c>
      <c r="J28" s="205" t="s">
        <v>1212</v>
      </c>
      <c r="K28" s="215">
        <v>1</v>
      </c>
      <c r="L28" s="216"/>
      <c r="M28" s="201">
        <v>10</v>
      </c>
      <c r="N28" s="201">
        <v>10</v>
      </c>
      <c r="O28" s="202">
        <f t="shared" si="0"/>
        <v>1</v>
      </c>
      <c r="P28" s="201">
        <v>100</v>
      </c>
      <c r="Q28" s="203">
        <f t="shared" si="1"/>
        <v>100</v>
      </c>
      <c r="R28" s="213"/>
    </row>
    <row r="29" spans="1:18" ht="14" x14ac:dyDescent="0.15">
      <c r="A29" s="567" t="s">
        <v>303</v>
      </c>
      <c r="B29" s="214" t="s">
        <v>1206</v>
      </c>
      <c r="C29" s="570" t="s">
        <v>1203</v>
      </c>
      <c r="D29" s="207" t="s">
        <v>1221</v>
      </c>
      <c r="E29" s="195" t="s">
        <v>393</v>
      </c>
      <c r="F29" s="208" t="s">
        <v>1208</v>
      </c>
      <c r="G29" s="571" t="s">
        <v>1230</v>
      </c>
      <c r="H29" s="571" t="s">
        <v>1231</v>
      </c>
      <c r="I29" s="205" t="s">
        <v>1211</v>
      </c>
      <c r="J29" s="205" t="s">
        <v>1212</v>
      </c>
      <c r="K29" s="215">
        <v>1</v>
      </c>
      <c r="L29" s="217"/>
      <c r="M29" s="201">
        <v>70</v>
      </c>
      <c r="N29" s="201">
        <v>70</v>
      </c>
      <c r="O29" s="202">
        <f t="shared" si="0"/>
        <v>1</v>
      </c>
      <c r="P29" s="201">
        <v>100</v>
      </c>
      <c r="Q29" s="203">
        <f t="shared" si="1"/>
        <v>100</v>
      </c>
      <c r="R29" s="213"/>
    </row>
    <row r="30" spans="1:18" ht="28" x14ac:dyDescent="0.15">
      <c r="A30" s="567" t="s">
        <v>303</v>
      </c>
      <c r="B30" s="214" t="s">
        <v>1206</v>
      </c>
      <c r="C30" s="570" t="s">
        <v>1219</v>
      </c>
      <c r="D30" s="207" t="s">
        <v>1221</v>
      </c>
      <c r="E30" s="195" t="s">
        <v>393</v>
      </c>
      <c r="F30" s="208" t="s">
        <v>1208</v>
      </c>
      <c r="G30" s="569" t="s">
        <v>1230</v>
      </c>
      <c r="H30" s="571" t="s">
        <v>1231</v>
      </c>
      <c r="I30" s="205" t="s">
        <v>1211</v>
      </c>
      <c r="J30" s="205" t="s">
        <v>1212</v>
      </c>
      <c r="K30" s="215">
        <v>1</v>
      </c>
      <c r="L30" s="216"/>
      <c r="M30" s="201">
        <v>11</v>
      </c>
      <c r="N30" s="201">
        <v>11</v>
      </c>
      <c r="O30" s="202">
        <f t="shared" si="0"/>
        <v>1</v>
      </c>
      <c r="P30" s="201">
        <v>100</v>
      </c>
      <c r="Q30" s="203">
        <f t="shared" si="1"/>
        <v>100</v>
      </c>
      <c r="R30" s="213"/>
    </row>
    <row r="31" spans="1:18" ht="14" x14ac:dyDescent="0.15">
      <c r="A31" s="567" t="s">
        <v>303</v>
      </c>
      <c r="B31" s="214" t="s">
        <v>1206</v>
      </c>
      <c r="C31" s="570" t="s">
        <v>1229</v>
      </c>
      <c r="D31" s="207" t="s">
        <v>1221</v>
      </c>
      <c r="E31" s="195" t="s">
        <v>393</v>
      </c>
      <c r="F31" s="208" t="s">
        <v>1208</v>
      </c>
      <c r="G31" s="571" t="s">
        <v>1230</v>
      </c>
      <c r="H31" s="571" t="s">
        <v>1231</v>
      </c>
      <c r="I31" s="205" t="s">
        <v>1211</v>
      </c>
      <c r="J31" s="205" t="s">
        <v>1212</v>
      </c>
      <c r="K31" s="215">
        <v>1</v>
      </c>
      <c r="L31" s="217"/>
      <c r="M31" s="201">
        <v>4</v>
      </c>
      <c r="N31" s="201">
        <v>4</v>
      </c>
      <c r="O31" s="202">
        <f t="shared" si="0"/>
        <v>1</v>
      </c>
      <c r="P31" s="201">
        <v>100</v>
      </c>
      <c r="Q31" s="203">
        <f t="shared" si="1"/>
        <v>100</v>
      </c>
      <c r="R31" s="213"/>
    </row>
    <row r="32" spans="1:18" ht="14" x14ac:dyDescent="0.15">
      <c r="A32" s="567" t="s">
        <v>303</v>
      </c>
      <c r="B32" s="214" t="s">
        <v>1206</v>
      </c>
      <c r="C32" s="570" t="s">
        <v>1213</v>
      </c>
      <c r="D32" s="207" t="s">
        <v>1222</v>
      </c>
      <c r="E32" s="195" t="s">
        <v>1223</v>
      </c>
      <c r="F32" s="208" t="s">
        <v>1208</v>
      </c>
      <c r="G32" s="569" t="s">
        <v>1230</v>
      </c>
      <c r="H32" s="571" t="s">
        <v>1231</v>
      </c>
      <c r="I32" s="205" t="s">
        <v>1211</v>
      </c>
      <c r="J32" s="205" t="s">
        <v>1212</v>
      </c>
      <c r="K32" s="215">
        <v>1</v>
      </c>
      <c r="L32" s="216"/>
      <c r="M32" s="201">
        <v>8</v>
      </c>
      <c r="N32" s="201">
        <v>8</v>
      </c>
      <c r="O32" s="202">
        <f t="shared" si="0"/>
        <v>1</v>
      </c>
      <c r="P32" s="201">
        <v>100</v>
      </c>
      <c r="Q32" s="203">
        <f t="shared" si="1"/>
        <v>100</v>
      </c>
      <c r="R32" s="213"/>
    </row>
    <row r="33" spans="1:18" ht="28" x14ac:dyDescent="0.15">
      <c r="A33" s="567" t="s">
        <v>303</v>
      </c>
      <c r="B33" s="214" t="s">
        <v>1206</v>
      </c>
      <c r="C33" s="570" t="s">
        <v>1219</v>
      </c>
      <c r="D33" s="207" t="s">
        <v>1222</v>
      </c>
      <c r="E33" s="195" t="s">
        <v>393</v>
      </c>
      <c r="F33" s="208" t="s">
        <v>1208</v>
      </c>
      <c r="G33" s="571" t="s">
        <v>1230</v>
      </c>
      <c r="H33" s="571" t="s">
        <v>1231</v>
      </c>
      <c r="I33" s="205" t="s">
        <v>1211</v>
      </c>
      <c r="J33" s="205" t="s">
        <v>1212</v>
      </c>
      <c r="K33" s="215">
        <v>1</v>
      </c>
      <c r="L33" s="217"/>
      <c r="M33" s="201">
        <v>12</v>
      </c>
      <c r="N33" s="201">
        <v>12</v>
      </c>
      <c r="O33" s="202">
        <f t="shared" si="0"/>
        <v>1</v>
      </c>
      <c r="P33" s="201">
        <v>100</v>
      </c>
      <c r="Q33" s="203">
        <f t="shared" si="1"/>
        <v>100</v>
      </c>
      <c r="R33" s="213"/>
    </row>
    <row r="34" spans="1:18" ht="14" x14ac:dyDescent="0.15">
      <c r="A34" s="567" t="s">
        <v>303</v>
      </c>
      <c r="B34" s="214" t="s">
        <v>1206</v>
      </c>
      <c r="C34" s="570" t="s">
        <v>1224</v>
      </c>
      <c r="D34" s="207" t="s">
        <v>1222</v>
      </c>
      <c r="E34" s="195" t="s">
        <v>1225</v>
      </c>
      <c r="F34" s="208" t="s">
        <v>1208</v>
      </c>
      <c r="G34" s="569" t="s">
        <v>1230</v>
      </c>
      <c r="H34" s="571" t="s">
        <v>1231</v>
      </c>
      <c r="I34" s="205" t="s">
        <v>1211</v>
      </c>
      <c r="J34" s="205" t="s">
        <v>1212</v>
      </c>
      <c r="K34" s="215">
        <v>1</v>
      </c>
      <c r="L34" s="216"/>
      <c r="M34" s="201">
        <v>8</v>
      </c>
      <c r="N34" s="201">
        <v>8</v>
      </c>
      <c r="O34" s="202">
        <f t="shared" si="0"/>
        <v>1</v>
      </c>
      <c r="P34" s="201">
        <v>100</v>
      </c>
      <c r="Q34" s="203">
        <f t="shared" si="1"/>
        <v>100</v>
      </c>
      <c r="R34" s="213"/>
    </row>
    <row r="35" spans="1:18" ht="14" x14ac:dyDescent="0.15">
      <c r="A35" s="567" t="s">
        <v>303</v>
      </c>
      <c r="B35" s="214" t="s">
        <v>1206</v>
      </c>
      <c r="C35" s="570" t="s">
        <v>1229</v>
      </c>
      <c r="D35" s="207" t="s">
        <v>1222</v>
      </c>
      <c r="E35" s="195" t="s">
        <v>393</v>
      </c>
      <c r="F35" s="208" t="s">
        <v>1208</v>
      </c>
      <c r="G35" s="571" t="s">
        <v>1230</v>
      </c>
      <c r="H35" s="571" t="s">
        <v>1231</v>
      </c>
      <c r="I35" s="205" t="s">
        <v>1211</v>
      </c>
      <c r="J35" s="205" t="s">
        <v>1212</v>
      </c>
      <c r="K35" s="215">
        <v>1</v>
      </c>
      <c r="L35" s="217"/>
      <c r="M35" s="201">
        <v>1</v>
      </c>
      <c r="N35" s="201">
        <v>1</v>
      </c>
      <c r="O35" s="202">
        <f t="shared" si="0"/>
        <v>1</v>
      </c>
      <c r="P35" s="201">
        <v>100</v>
      </c>
      <c r="Q35" s="203">
        <f t="shared" si="1"/>
        <v>100</v>
      </c>
      <c r="R35" s="213"/>
    </row>
    <row r="36" spans="1:18" ht="28" x14ac:dyDescent="0.15">
      <c r="A36" s="567" t="s">
        <v>303</v>
      </c>
      <c r="B36" s="214" t="s">
        <v>1206</v>
      </c>
      <c r="C36" s="570" t="s">
        <v>1219</v>
      </c>
      <c r="D36" s="207" t="s">
        <v>1226</v>
      </c>
      <c r="E36" s="195" t="s">
        <v>393</v>
      </c>
      <c r="F36" s="208" t="s">
        <v>1208</v>
      </c>
      <c r="G36" s="569" t="s">
        <v>1230</v>
      </c>
      <c r="H36" s="571" t="s">
        <v>1231</v>
      </c>
      <c r="I36" s="205" t="s">
        <v>1211</v>
      </c>
      <c r="J36" s="205" t="s">
        <v>1212</v>
      </c>
      <c r="K36" s="215">
        <v>1</v>
      </c>
      <c r="L36" s="216"/>
      <c r="M36" s="201">
        <v>5</v>
      </c>
      <c r="N36" s="201">
        <v>5</v>
      </c>
      <c r="O36" s="202">
        <f t="shared" si="0"/>
        <v>1</v>
      </c>
      <c r="P36" s="201">
        <v>100</v>
      </c>
      <c r="Q36" s="203">
        <f t="shared" si="1"/>
        <v>100</v>
      </c>
      <c r="R36" s="213"/>
    </row>
    <row r="37" spans="1:18" ht="14" x14ac:dyDescent="0.15">
      <c r="A37" s="567" t="s">
        <v>303</v>
      </c>
      <c r="B37" s="214" t="s">
        <v>1206</v>
      </c>
      <c r="C37" s="570" t="s">
        <v>1229</v>
      </c>
      <c r="D37" s="207" t="s">
        <v>1226</v>
      </c>
      <c r="E37" s="195" t="s">
        <v>393</v>
      </c>
      <c r="F37" s="208" t="s">
        <v>1208</v>
      </c>
      <c r="G37" s="571" t="s">
        <v>1230</v>
      </c>
      <c r="H37" s="571" t="s">
        <v>1231</v>
      </c>
      <c r="I37" s="205" t="s">
        <v>1211</v>
      </c>
      <c r="J37" s="205" t="s">
        <v>1212</v>
      </c>
      <c r="K37" s="215">
        <v>1</v>
      </c>
      <c r="L37" s="217"/>
      <c r="M37" s="201">
        <v>0</v>
      </c>
      <c r="N37" s="201">
        <v>0</v>
      </c>
      <c r="O37" s="202" t="e">
        <f t="shared" si="0"/>
        <v>#DIV/0!</v>
      </c>
      <c r="P37" s="201">
        <v>100</v>
      </c>
      <c r="Q37" s="203" t="e">
        <f t="shared" si="1"/>
        <v>#DIV/0!</v>
      </c>
      <c r="R37" s="213"/>
    </row>
    <row r="38" spans="1:18" ht="14" x14ac:dyDescent="0.15">
      <c r="A38" s="567" t="s">
        <v>303</v>
      </c>
      <c r="B38" s="214" t="s">
        <v>1206</v>
      </c>
      <c r="C38" s="570" t="s">
        <v>1227</v>
      </c>
      <c r="D38" s="207" t="s">
        <v>1226</v>
      </c>
      <c r="E38" s="195" t="s">
        <v>1228</v>
      </c>
      <c r="F38" s="208" t="s">
        <v>1208</v>
      </c>
      <c r="G38" s="569" t="s">
        <v>1230</v>
      </c>
      <c r="H38" s="571" t="s">
        <v>1231</v>
      </c>
      <c r="I38" s="205" t="s">
        <v>1211</v>
      </c>
      <c r="J38" s="205" t="s">
        <v>1212</v>
      </c>
      <c r="K38" s="215">
        <v>1</v>
      </c>
      <c r="L38" s="216"/>
      <c r="M38" s="201">
        <v>7</v>
      </c>
      <c r="N38" s="201">
        <v>7</v>
      </c>
      <c r="O38" s="202">
        <f t="shared" si="0"/>
        <v>1</v>
      </c>
      <c r="P38" s="201">
        <v>100</v>
      </c>
      <c r="Q38" s="203">
        <f t="shared" si="1"/>
        <v>99.999999999999986</v>
      </c>
      <c r="R38" s="213"/>
    </row>
    <row r="39" spans="1:18" ht="14" x14ac:dyDescent="0.15">
      <c r="A39" s="567" t="s">
        <v>303</v>
      </c>
      <c r="B39" s="214" t="s">
        <v>1206</v>
      </c>
      <c r="C39" s="570" t="s">
        <v>1184</v>
      </c>
      <c r="D39" s="207" t="s">
        <v>1207</v>
      </c>
      <c r="E39" s="195" t="s">
        <v>393</v>
      </c>
      <c r="F39" s="208" t="s">
        <v>1208</v>
      </c>
      <c r="G39" s="571" t="s">
        <v>1183</v>
      </c>
      <c r="H39" s="571" t="s">
        <v>1232</v>
      </c>
      <c r="I39" s="205" t="s">
        <v>1211</v>
      </c>
      <c r="J39" s="205" t="s">
        <v>1212</v>
      </c>
      <c r="K39" s="215">
        <v>1</v>
      </c>
      <c r="L39" s="217"/>
      <c r="M39" s="201">
        <v>613</v>
      </c>
      <c r="N39" s="201">
        <v>613</v>
      </c>
      <c r="O39" s="202">
        <f t="shared" si="0"/>
        <v>1</v>
      </c>
      <c r="P39" s="201">
        <v>100</v>
      </c>
      <c r="Q39" s="203">
        <f t="shared" si="1"/>
        <v>100</v>
      </c>
      <c r="R39" s="213"/>
    </row>
    <row r="40" spans="1:18" ht="14" x14ac:dyDescent="0.15">
      <c r="A40" s="567" t="s">
        <v>303</v>
      </c>
      <c r="B40" s="214" t="s">
        <v>1206</v>
      </c>
      <c r="C40" s="570" t="s">
        <v>1213</v>
      </c>
      <c r="D40" s="207" t="s">
        <v>1214</v>
      </c>
      <c r="E40" s="195" t="s">
        <v>1215</v>
      </c>
      <c r="F40" s="208" t="s">
        <v>1208</v>
      </c>
      <c r="G40" s="569" t="s">
        <v>1183</v>
      </c>
      <c r="H40" s="571" t="s">
        <v>1232</v>
      </c>
      <c r="I40" s="205" t="s">
        <v>1211</v>
      </c>
      <c r="J40" s="205" t="s">
        <v>1212</v>
      </c>
      <c r="K40" s="215">
        <v>1</v>
      </c>
      <c r="L40" s="216"/>
      <c r="M40" s="201">
        <v>8</v>
      </c>
      <c r="N40" s="201">
        <v>8</v>
      </c>
      <c r="O40" s="202">
        <f t="shared" si="0"/>
        <v>1</v>
      </c>
      <c r="P40" s="201">
        <v>100</v>
      </c>
      <c r="Q40" s="203">
        <f t="shared" si="1"/>
        <v>100</v>
      </c>
      <c r="R40" s="213"/>
    </row>
    <row r="41" spans="1:18" ht="28" x14ac:dyDescent="0.15">
      <c r="A41" s="567" t="s">
        <v>303</v>
      </c>
      <c r="B41" s="214" t="s">
        <v>1206</v>
      </c>
      <c r="C41" s="570" t="s">
        <v>1216</v>
      </c>
      <c r="D41" s="207" t="s">
        <v>1214</v>
      </c>
      <c r="E41" s="195" t="s">
        <v>1217</v>
      </c>
      <c r="F41" s="208" t="s">
        <v>1208</v>
      </c>
      <c r="G41" s="571" t="s">
        <v>1183</v>
      </c>
      <c r="H41" s="571" t="s">
        <v>1232</v>
      </c>
      <c r="I41" s="205" t="s">
        <v>1211</v>
      </c>
      <c r="J41" s="205" t="s">
        <v>1212</v>
      </c>
      <c r="K41" s="215">
        <v>1</v>
      </c>
      <c r="L41" s="217"/>
      <c r="M41" s="201">
        <v>8</v>
      </c>
      <c r="N41" s="201">
        <v>8</v>
      </c>
      <c r="O41" s="202">
        <f t="shared" si="0"/>
        <v>1</v>
      </c>
      <c r="P41" s="201">
        <v>100</v>
      </c>
      <c r="Q41" s="203">
        <f t="shared" si="1"/>
        <v>100</v>
      </c>
      <c r="R41" s="213"/>
    </row>
    <row r="42" spans="1:18" ht="14" x14ac:dyDescent="0.15">
      <c r="A42" s="567" t="s">
        <v>303</v>
      </c>
      <c r="B42" s="214" t="s">
        <v>1206</v>
      </c>
      <c r="C42" s="570" t="s">
        <v>1184</v>
      </c>
      <c r="D42" s="207" t="s">
        <v>1214</v>
      </c>
      <c r="E42" s="195" t="s">
        <v>393</v>
      </c>
      <c r="F42" s="208" t="s">
        <v>1208</v>
      </c>
      <c r="G42" s="569" t="s">
        <v>1183</v>
      </c>
      <c r="H42" s="571" t="s">
        <v>1232</v>
      </c>
      <c r="I42" s="205" t="s">
        <v>1211</v>
      </c>
      <c r="J42" s="205" t="s">
        <v>1212</v>
      </c>
      <c r="K42" s="215">
        <v>1</v>
      </c>
      <c r="L42" s="216"/>
      <c r="M42" s="201">
        <v>42</v>
      </c>
      <c r="N42" s="201">
        <v>42</v>
      </c>
      <c r="O42" s="202">
        <f t="shared" si="0"/>
        <v>1</v>
      </c>
      <c r="P42" s="201">
        <v>100</v>
      </c>
      <c r="Q42" s="203">
        <f t="shared" si="1"/>
        <v>100</v>
      </c>
      <c r="R42" s="213"/>
    </row>
    <row r="43" spans="1:18" ht="14" x14ac:dyDescent="0.15">
      <c r="A43" s="567" t="s">
        <v>303</v>
      </c>
      <c r="B43" s="214" t="s">
        <v>1206</v>
      </c>
      <c r="C43" s="570" t="s">
        <v>1203</v>
      </c>
      <c r="D43" s="207" t="s">
        <v>1218</v>
      </c>
      <c r="E43" s="195" t="s">
        <v>393</v>
      </c>
      <c r="F43" s="208" t="s">
        <v>1208</v>
      </c>
      <c r="G43" s="571" t="s">
        <v>1183</v>
      </c>
      <c r="H43" s="571" t="s">
        <v>1232</v>
      </c>
      <c r="I43" s="205" t="s">
        <v>1211</v>
      </c>
      <c r="J43" s="205" t="s">
        <v>1212</v>
      </c>
      <c r="K43" s="215">
        <v>1</v>
      </c>
      <c r="L43" s="217"/>
      <c r="M43" s="201">
        <v>99</v>
      </c>
      <c r="N43" s="201">
        <v>99</v>
      </c>
      <c r="O43" s="202">
        <f t="shared" si="0"/>
        <v>1</v>
      </c>
      <c r="P43" s="201">
        <v>100</v>
      </c>
      <c r="Q43" s="203">
        <f t="shared" si="1"/>
        <v>100</v>
      </c>
      <c r="R43" s="213"/>
    </row>
    <row r="44" spans="1:18" ht="28" x14ac:dyDescent="0.15">
      <c r="A44" s="567" t="s">
        <v>303</v>
      </c>
      <c r="B44" s="214" t="s">
        <v>1206</v>
      </c>
      <c r="C44" s="570" t="s">
        <v>1219</v>
      </c>
      <c r="D44" s="207" t="s">
        <v>1218</v>
      </c>
      <c r="E44" s="195" t="s">
        <v>393</v>
      </c>
      <c r="F44" s="208" t="s">
        <v>1208</v>
      </c>
      <c r="G44" s="569" t="s">
        <v>1183</v>
      </c>
      <c r="H44" s="571" t="s">
        <v>1232</v>
      </c>
      <c r="I44" s="205" t="s">
        <v>1211</v>
      </c>
      <c r="J44" s="205" t="s">
        <v>1212</v>
      </c>
      <c r="K44" s="215">
        <v>1</v>
      </c>
      <c r="L44" s="216"/>
      <c r="M44" s="201">
        <v>19</v>
      </c>
      <c r="N44" s="201">
        <v>19</v>
      </c>
      <c r="O44" s="202">
        <f t="shared" si="0"/>
        <v>1</v>
      </c>
      <c r="P44" s="201">
        <v>100</v>
      </c>
      <c r="Q44" s="203">
        <f t="shared" si="1"/>
        <v>100</v>
      </c>
      <c r="R44" s="213"/>
    </row>
    <row r="45" spans="1:18" ht="14" x14ac:dyDescent="0.15">
      <c r="A45" s="567" t="s">
        <v>303</v>
      </c>
      <c r="B45" s="214" t="s">
        <v>1206</v>
      </c>
      <c r="C45" s="570" t="s">
        <v>1220</v>
      </c>
      <c r="D45" s="207" t="s">
        <v>1218</v>
      </c>
      <c r="E45" s="195" t="s">
        <v>393</v>
      </c>
      <c r="F45" s="208" t="s">
        <v>1208</v>
      </c>
      <c r="G45" s="571" t="s">
        <v>1183</v>
      </c>
      <c r="H45" s="571" t="s">
        <v>1232</v>
      </c>
      <c r="I45" s="205" t="s">
        <v>1211</v>
      </c>
      <c r="J45" s="205" t="s">
        <v>1212</v>
      </c>
      <c r="K45" s="215">
        <v>1</v>
      </c>
      <c r="L45" s="217"/>
      <c r="M45" s="201">
        <v>5</v>
      </c>
      <c r="N45" s="201">
        <v>5</v>
      </c>
      <c r="O45" s="202">
        <f t="shared" si="0"/>
        <v>1</v>
      </c>
      <c r="P45" s="201">
        <v>100</v>
      </c>
      <c r="Q45" s="203">
        <f t="shared" si="1"/>
        <v>100</v>
      </c>
      <c r="R45" s="213"/>
    </row>
    <row r="46" spans="1:18" ht="14" x14ac:dyDescent="0.15">
      <c r="A46" s="567" t="s">
        <v>303</v>
      </c>
      <c r="B46" s="214" t="s">
        <v>1206</v>
      </c>
      <c r="C46" s="570" t="s">
        <v>1203</v>
      </c>
      <c r="D46" s="207" t="s">
        <v>1221</v>
      </c>
      <c r="E46" s="195" t="s">
        <v>393</v>
      </c>
      <c r="F46" s="208" t="s">
        <v>1208</v>
      </c>
      <c r="G46" s="569" t="s">
        <v>1183</v>
      </c>
      <c r="H46" s="571" t="s">
        <v>1232</v>
      </c>
      <c r="I46" s="205" t="s">
        <v>1211</v>
      </c>
      <c r="J46" s="205" t="s">
        <v>1212</v>
      </c>
      <c r="K46" s="215">
        <v>1</v>
      </c>
      <c r="L46" s="216"/>
      <c r="M46" s="201">
        <v>70</v>
      </c>
      <c r="N46" s="201">
        <v>70</v>
      </c>
      <c r="O46" s="202">
        <f t="shared" si="0"/>
        <v>1</v>
      </c>
      <c r="P46" s="201">
        <v>100</v>
      </c>
      <c r="Q46" s="203">
        <f t="shared" si="1"/>
        <v>100</v>
      </c>
      <c r="R46" s="213"/>
    </row>
    <row r="47" spans="1:18" ht="28" x14ac:dyDescent="0.15">
      <c r="A47" s="567" t="s">
        <v>303</v>
      </c>
      <c r="B47" s="214" t="s">
        <v>1206</v>
      </c>
      <c r="C47" s="570" t="s">
        <v>1219</v>
      </c>
      <c r="D47" s="207" t="s">
        <v>1221</v>
      </c>
      <c r="E47" s="195" t="s">
        <v>393</v>
      </c>
      <c r="F47" s="208" t="s">
        <v>1208</v>
      </c>
      <c r="G47" s="571" t="s">
        <v>1183</v>
      </c>
      <c r="H47" s="571" t="s">
        <v>1232</v>
      </c>
      <c r="I47" s="205" t="s">
        <v>1211</v>
      </c>
      <c r="J47" s="205" t="s">
        <v>1212</v>
      </c>
      <c r="K47" s="215">
        <v>1</v>
      </c>
      <c r="L47" s="217"/>
      <c r="M47" s="201">
        <v>11</v>
      </c>
      <c r="N47" s="201">
        <v>11</v>
      </c>
      <c r="O47" s="202">
        <f t="shared" si="0"/>
        <v>1</v>
      </c>
      <c r="P47" s="201">
        <v>100</v>
      </c>
      <c r="Q47" s="203">
        <f t="shared" si="1"/>
        <v>100</v>
      </c>
      <c r="R47" s="213"/>
    </row>
    <row r="48" spans="1:18" ht="14" x14ac:dyDescent="0.15">
      <c r="A48" s="567" t="s">
        <v>303</v>
      </c>
      <c r="B48" s="214" t="s">
        <v>1206</v>
      </c>
      <c r="C48" s="570" t="s">
        <v>1213</v>
      </c>
      <c r="D48" s="207" t="s">
        <v>1222</v>
      </c>
      <c r="E48" s="195" t="s">
        <v>1223</v>
      </c>
      <c r="F48" s="208" t="s">
        <v>1208</v>
      </c>
      <c r="G48" s="569" t="s">
        <v>1183</v>
      </c>
      <c r="H48" s="571" t="s">
        <v>1232</v>
      </c>
      <c r="I48" s="205" t="s">
        <v>1211</v>
      </c>
      <c r="J48" s="205" t="s">
        <v>1212</v>
      </c>
      <c r="K48" s="215">
        <v>1</v>
      </c>
      <c r="L48" s="216"/>
      <c r="M48" s="201">
        <v>8</v>
      </c>
      <c r="N48" s="201">
        <v>8</v>
      </c>
      <c r="O48" s="202">
        <f t="shared" si="0"/>
        <v>1</v>
      </c>
      <c r="P48" s="201">
        <v>100</v>
      </c>
      <c r="Q48" s="203">
        <f t="shared" si="1"/>
        <v>100</v>
      </c>
      <c r="R48" s="213"/>
    </row>
    <row r="49" spans="1:18" ht="28" x14ac:dyDescent="0.15">
      <c r="A49" s="567" t="s">
        <v>303</v>
      </c>
      <c r="B49" s="214" t="s">
        <v>1206</v>
      </c>
      <c r="C49" s="570" t="s">
        <v>1219</v>
      </c>
      <c r="D49" s="207" t="s">
        <v>1222</v>
      </c>
      <c r="E49" s="195" t="s">
        <v>393</v>
      </c>
      <c r="F49" s="208" t="s">
        <v>1208</v>
      </c>
      <c r="G49" s="571" t="s">
        <v>1183</v>
      </c>
      <c r="H49" s="571" t="s">
        <v>1232</v>
      </c>
      <c r="I49" s="205" t="s">
        <v>1211</v>
      </c>
      <c r="J49" s="205" t="s">
        <v>1212</v>
      </c>
      <c r="K49" s="215">
        <v>1</v>
      </c>
      <c r="L49" s="217"/>
      <c r="M49" s="201">
        <v>12</v>
      </c>
      <c r="N49" s="201">
        <v>12</v>
      </c>
      <c r="O49" s="202">
        <f t="shared" si="0"/>
        <v>1</v>
      </c>
      <c r="P49" s="201">
        <v>100</v>
      </c>
      <c r="Q49" s="203">
        <f t="shared" si="1"/>
        <v>100</v>
      </c>
      <c r="R49" s="213"/>
    </row>
    <row r="50" spans="1:18" ht="14" x14ac:dyDescent="0.15">
      <c r="A50" s="567" t="s">
        <v>303</v>
      </c>
      <c r="B50" s="214" t="s">
        <v>1206</v>
      </c>
      <c r="C50" s="570" t="s">
        <v>1224</v>
      </c>
      <c r="D50" s="207" t="s">
        <v>1222</v>
      </c>
      <c r="E50" s="195" t="s">
        <v>1225</v>
      </c>
      <c r="F50" s="208" t="s">
        <v>1208</v>
      </c>
      <c r="G50" s="569" t="s">
        <v>1183</v>
      </c>
      <c r="H50" s="571" t="s">
        <v>1232</v>
      </c>
      <c r="I50" s="205" t="s">
        <v>1211</v>
      </c>
      <c r="J50" s="205" t="s">
        <v>1212</v>
      </c>
      <c r="K50" s="215">
        <v>1</v>
      </c>
      <c r="L50" s="216"/>
      <c r="M50" s="201">
        <v>8</v>
      </c>
      <c r="N50" s="201">
        <v>8</v>
      </c>
      <c r="O50" s="202">
        <f t="shared" si="0"/>
        <v>1</v>
      </c>
      <c r="P50" s="201">
        <v>100</v>
      </c>
      <c r="Q50" s="203">
        <f t="shared" si="1"/>
        <v>100</v>
      </c>
      <c r="R50" s="213"/>
    </row>
    <row r="51" spans="1:18" ht="28" x14ac:dyDescent="0.15">
      <c r="A51" s="567" t="s">
        <v>303</v>
      </c>
      <c r="B51" s="214" t="s">
        <v>1206</v>
      </c>
      <c r="C51" s="570" t="s">
        <v>1219</v>
      </c>
      <c r="D51" s="207" t="s">
        <v>1226</v>
      </c>
      <c r="E51" s="195" t="s">
        <v>393</v>
      </c>
      <c r="F51" s="208" t="s">
        <v>1208</v>
      </c>
      <c r="G51" s="571" t="s">
        <v>1183</v>
      </c>
      <c r="H51" s="571" t="s">
        <v>1232</v>
      </c>
      <c r="I51" s="205" t="s">
        <v>1211</v>
      </c>
      <c r="J51" s="205" t="s">
        <v>1212</v>
      </c>
      <c r="K51" s="215">
        <v>1</v>
      </c>
      <c r="L51" s="217"/>
      <c r="M51" s="201">
        <v>5</v>
      </c>
      <c r="N51" s="201">
        <v>5</v>
      </c>
      <c r="O51" s="202">
        <f t="shared" si="0"/>
        <v>1</v>
      </c>
      <c r="P51" s="201">
        <v>100</v>
      </c>
      <c r="Q51" s="203">
        <f t="shared" si="1"/>
        <v>100</v>
      </c>
      <c r="R51" s="213"/>
    </row>
    <row r="52" spans="1:18" ht="14" x14ac:dyDescent="0.15">
      <c r="A52" s="567" t="s">
        <v>303</v>
      </c>
      <c r="B52" s="214" t="s">
        <v>1206</v>
      </c>
      <c r="C52" s="570" t="s">
        <v>1227</v>
      </c>
      <c r="D52" s="207" t="s">
        <v>1226</v>
      </c>
      <c r="E52" s="195" t="s">
        <v>1228</v>
      </c>
      <c r="F52" s="208" t="s">
        <v>1208</v>
      </c>
      <c r="G52" s="569" t="s">
        <v>1183</v>
      </c>
      <c r="H52" s="571" t="s">
        <v>1232</v>
      </c>
      <c r="I52" s="205" t="s">
        <v>1211</v>
      </c>
      <c r="J52" s="205" t="s">
        <v>1212</v>
      </c>
      <c r="K52" s="215">
        <v>1</v>
      </c>
      <c r="L52" s="216"/>
      <c r="M52" s="201">
        <v>7</v>
      </c>
      <c r="N52" s="201">
        <v>7</v>
      </c>
      <c r="O52" s="202">
        <f t="shared" si="0"/>
        <v>1</v>
      </c>
      <c r="P52" s="201">
        <v>100</v>
      </c>
      <c r="Q52" s="203">
        <f t="shared" si="1"/>
        <v>99.999999999999986</v>
      </c>
      <c r="R52" s="213"/>
    </row>
    <row r="53" spans="1:18" ht="28" x14ac:dyDescent="0.15">
      <c r="A53" s="567" t="s">
        <v>303</v>
      </c>
      <c r="B53" s="214" t="s">
        <v>1206</v>
      </c>
      <c r="C53" s="570" t="s">
        <v>1184</v>
      </c>
      <c r="D53" s="207" t="s">
        <v>1207</v>
      </c>
      <c r="E53" s="195" t="s">
        <v>393</v>
      </c>
      <c r="F53" s="208" t="s">
        <v>1208</v>
      </c>
      <c r="G53" s="571" t="s">
        <v>1233</v>
      </c>
      <c r="H53" s="571" t="s">
        <v>1234</v>
      </c>
      <c r="I53" s="205" t="s">
        <v>1235</v>
      </c>
      <c r="J53" s="205" t="s">
        <v>1212</v>
      </c>
      <c r="K53" s="215">
        <v>0.15</v>
      </c>
      <c r="L53" s="217"/>
      <c r="M53" s="201">
        <v>613</v>
      </c>
      <c r="N53" s="201">
        <v>99</v>
      </c>
      <c r="O53" s="202">
        <f t="shared" si="0"/>
        <v>0.16150081566068517</v>
      </c>
      <c r="P53" s="201">
        <v>108</v>
      </c>
      <c r="Q53" s="203">
        <f t="shared" si="1"/>
        <v>107.66721044045677</v>
      </c>
      <c r="R53" s="213"/>
    </row>
    <row r="54" spans="1:18" ht="28" x14ac:dyDescent="0.15">
      <c r="A54" s="567" t="s">
        <v>303</v>
      </c>
      <c r="B54" s="214" t="s">
        <v>1206</v>
      </c>
      <c r="C54" s="570" t="s">
        <v>1213</v>
      </c>
      <c r="D54" s="207" t="s">
        <v>1214</v>
      </c>
      <c r="E54" s="195" t="s">
        <v>1215</v>
      </c>
      <c r="F54" s="208" t="s">
        <v>1208</v>
      </c>
      <c r="G54" s="569" t="s">
        <v>1233</v>
      </c>
      <c r="H54" s="571" t="s">
        <v>1234</v>
      </c>
      <c r="I54" s="205" t="s">
        <v>1235</v>
      </c>
      <c r="J54" s="205" t="s">
        <v>1212</v>
      </c>
      <c r="K54" s="215">
        <v>0.25</v>
      </c>
      <c r="L54" s="216"/>
      <c r="M54" s="201">
        <v>8</v>
      </c>
      <c r="N54" s="201">
        <v>3</v>
      </c>
      <c r="O54" s="202">
        <f t="shared" si="0"/>
        <v>0.375</v>
      </c>
      <c r="P54" s="201">
        <v>150</v>
      </c>
      <c r="Q54" s="203">
        <f t="shared" si="1"/>
        <v>150</v>
      </c>
      <c r="R54" s="213"/>
    </row>
    <row r="55" spans="1:18" ht="28" x14ac:dyDescent="0.15">
      <c r="A55" s="567" t="s">
        <v>303</v>
      </c>
      <c r="B55" s="214" t="s">
        <v>1206</v>
      </c>
      <c r="C55" s="570" t="s">
        <v>1216</v>
      </c>
      <c r="D55" s="207" t="s">
        <v>1214</v>
      </c>
      <c r="E55" s="195" t="s">
        <v>1217</v>
      </c>
      <c r="F55" s="208" t="s">
        <v>1208</v>
      </c>
      <c r="G55" s="571" t="s">
        <v>1233</v>
      </c>
      <c r="H55" s="571" t="s">
        <v>1236</v>
      </c>
      <c r="I55" s="205" t="s">
        <v>1235</v>
      </c>
      <c r="J55" s="205" t="s">
        <v>1212</v>
      </c>
      <c r="K55" s="215">
        <v>0.25</v>
      </c>
      <c r="L55" s="217"/>
      <c r="M55" s="201">
        <v>8</v>
      </c>
      <c r="N55" s="201">
        <v>1</v>
      </c>
      <c r="O55" s="202">
        <f t="shared" si="0"/>
        <v>0.125</v>
      </c>
      <c r="P55" s="201">
        <v>50</v>
      </c>
      <c r="Q55" s="203">
        <f t="shared" si="1"/>
        <v>50</v>
      </c>
      <c r="R55" s="213"/>
    </row>
    <row r="56" spans="1:18" ht="28" x14ac:dyDescent="0.15">
      <c r="A56" s="567" t="s">
        <v>303</v>
      </c>
      <c r="B56" s="214" t="s">
        <v>1206</v>
      </c>
      <c r="C56" s="570" t="s">
        <v>1184</v>
      </c>
      <c r="D56" s="207" t="s">
        <v>1214</v>
      </c>
      <c r="E56" s="195" t="s">
        <v>393</v>
      </c>
      <c r="F56" s="208" t="s">
        <v>1208</v>
      </c>
      <c r="G56" s="569" t="s">
        <v>1233</v>
      </c>
      <c r="H56" s="571" t="s">
        <v>1234</v>
      </c>
      <c r="I56" s="205" t="s">
        <v>1235</v>
      </c>
      <c r="J56" s="205" t="s">
        <v>1212</v>
      </c>
      <c r="K56" s="215">
        <v>0.3</v>
      </c>
      <c r="L56" s="216"/>
      <c r="M56" s="201">
        <v>42</v>
      </c>
      <c r="N56" s="201">
        <v>19</v>
      </c>
      <c r="O56" s="202">
        <f t="shared" si="0"/>
        <v>0.45238095238095238</v>
      </c>
      <c r="P56" s="201">
        <v>151</v>
      </c>
      <c r="Q56" s="203">
        <f t="shared" si="1"/>
        <v>150.79365079365078</v>
      </c>
      <c r="R56" s="213"/>
    </row>
    <row r="57" spans="1:18" ht="28" x14ac:dyDescent="0.15">
      <c r="A57" s="567" t="s">
        <v>303</v>
      </c>
      <c r="B57" s="214" t="s">
        <v>1206</v>
      </c>
      <c r="C57" s="570" t="s">
        <v>1203</v>
      </c>
      <c r="D57" s="207" t="s">
        <v>1218</v>
      </c>
      <c r="E57" s="195" t="s">
        <v>393</v>
      </c>
      <c r="F57" s="208" t="s">
        <v>1208</v>
      </c>
      <c r="G57" s="571" t="s">
        <v>1233</v>
      </c>
      <c r="H57" s="571" t="s">
        <v>1234</v>
      </c>
      <c r="I57" s="205" t="s">
        <v>1235</v>
      </c>
      <c r="J57" s="205" t="s">
        <v>1212</v>
      </c>
      <c r="K57" s="215">
        <v>0.38</v>
      </c>
      <c r="L57" s="217"/>
      <c r="M57" s="201">
        <v>99</v>
      </c>
      <c r="N57" s="201">
        <v>36</v>
      </c>
      <c r="O57" s="202">
        <f t="shared" si="0"/>
        <v>0.36363636363636365</v>
      </c>
      <c r="P57" s="201">
        <v>96</v>
      </c>
      <c r="Q57" s="203">
        <f t="shared" si="1"/>
        <v>95.693779904306226</v>
      </c>
      <c r="R57" s="213"/>
    </row>
    <row r="58" spans="1:18" ht="28" x14ac:dyDescent="0.15">
      <c r="A58" s="567" t="s">
        <v>303</v>
      </c>
      <c r="B58" s="214" t="s">
        <v>1206</v>
      </c>
      <c r="C58" s="570" t="s">
        <v>1219</v>
      </c>
      <c r="D58" s="207" t="s">
        <v>1218</v>
      </c>
      <c r="E58" s="195" t="s">
        <v>393</v>
      </c>
      <c r="F58" s="208" t="s">
        <v>1208</v>
      </c>
      <c r="G58" s="569" t="s">
        <v>1233</v>
      </c>
      <c r="H58" s="571" t="s">
        <v>1236</v>
      </c>
      <c r="I58" s="205" t="s">
        <v>1235</v>
      </c>
      <c r="J58" s="205" t="s">
        <v>1212</v>
      </c>
      <c r="K58" s="215">
        <v>0.4</v>
      </c>
      <c r="L58" s="216"/>
      <c r="M58" s="201">
        <v>19</v>
      </c>
      <c r="N58" s="201">
        <v>8</v>
      </c>
      <c r="O58" s="202">
        <f t="shared" si="0"/>
        <v>0.42105263157894735</v>
      </c>
      <c r="P58" s="201">
        <v>105</v>
      </c>
      <c r="Q58" s="203">
        <f t="shared" si="1"/>
        <v>105.26315789473682</v>
      </c>
      <c r="R58" s="213"/>
    </row>
    <row r="59" spans="1:18" ht="28" x14ac:dyDescent="0.15">
      <c r="A59" s="567" t="s">
        <v>303</v>
      </c>
      <c r="B59" s="214" t="s">
        <v>1206</v>
      </c>
      <c r="C59" s="570" t="s">
        <v>1220</v>
      </c>
      <c r="D59" s="207" t="s">
        <v>1218</v>
      </c>
      <c r="E59" s="195" t="s">
        <v>393</v>
      </c>
      <c r="F59" s="208" t="s">
        <v>1208</v>
      </c>
      <c r="G59" s="571" t="s">
        <v>1233</v>
      </c>
      <c r="H59" s="571" t="s">
        <v>1236</v>
      </c>
      <c r="I59" s="205" t="s">
        <v>1235</v>
      </c>
      <c r="J59" s="205" t="s">
        <v>1212</v>
      </c>
      <c r="K59" s="215">
        <v>0.38</v>
      </c>
      <c r="L59" s="217"/>
      <c r="M59" s="201">
        <v>5</v>
      </c>
      <c r="N59" s="201">
        <v>1</v>
      </c>
      <c r="O59" s="202">
        <f t="shared" si="0"/>
        <v>0.2</v>
      </c>
      <c r="P59" s="201">
        <v>53</v>
      </c>
      <c r="Q59" s="203">
        <f t="shared" si="1"/>
        <v>52.631578947368425</v>
      </c>
      <c r="R59" s="213"/>
    </row>
    <row r="60" spans="1:18" ht="28" x14ac:dyDescent="0.15">
      <c r="A60" s="567" t="s">
        <v>303</v>
      </c>
      <c r="B60" s="214" t="s">
        <v>1206</v>
      </c>
      <c r="C60" s="570" t="s">
        <v>1203</v>
      </c>
      <c r="D60" s="207" t="s">
        <v>1221</v>
      </c>
      <c r="E60" s="195" t="s">
        <v>393</v>
      </c>
      <c r="F60" s="208" t="s">
        <v>1208</v>
      </c>
      <c r="G60" s="569" t="s">
        <v>1233</v>
      </c>
      <c r="H60" s="571" t="s">
        <v>1234</v>
      </c>
      <c r="I60" s="205" t="s">
        <v>1235</v>
      </c>
      <c r="J60" s="205" t="s">
        <v>1212</v>
      </c>
      <c r="K60" s="215">
        <v>0.4</v>
      </c>
      <c r="L60" s="216"/>
      <c r="M60" s="201">
        <v>70</v>
      </c>
      <c r="N60" s="201">
        <v>24</v>
      </c>
      <c r="O60" s="202">
        <f t="shared" si="0"/>
        <v>0.34285714285714286</v>
      </c>
      <c r="P60" s="201">
        <v>86</v>
      </c>
      <c r="Q60" s="203">
        <f t="shared" si="1"/>
        <v>85.714285714285708</v>
      </c>
      <c r="R60" s="213"/>
    </row>
    <row r="61" spans="1:18" ht="28" x14ac:dyDescent="0.15">
      <c r="A61" s="567" t="s">
        <v>303</v>
      </c>
      <c r="B61" s="214" t="s">
        <v>1206</v>
      </c>
      <c r="C61" s="570" t="s">
        <v>1219</v>
      </c>
      <c r="D61" s="207" t="s">
        <v>1221</v>
      </c>
      <c r="E61" s="195" t="s">
        <v>393</v>
      </c>
      <c r="F61" s="208" t="s">
        <v>1208</v>
      </c>
      <c r="G61" s="571" t="s">
        <v>1233</v>
      </c>
      <c r="H61" s="571" t="s">
        <v>1236</v>
      </c>
      <c r="I61" s="205" t="s">
        <v>1235</v>
      </c>
      <c r="J61" s="205" t="s">
        <v>1212</v>
      </c>
      <c r="K61" s="215">
        <v>0.4</v>
      </c>
      <c r="L61" s="217"/>
      <c r="M61" s="201">
        <v>11</v>
      </c>
      <c r="N61" s="201">
        <v>5</v>
      </c>
      <c r="O61" s="202">
        <f t="shared" si="0"/>
        <v>0.45454545454545453</v>
      </c>
      <c r="P61" s="201">
        <v>114</v>
      </c>
      <c r="Q61" s="203">
        <f t="shared" si="1"/>
        <v>113.63636363636363</v>
      </c>
      <c r="R61" s="213"/>
    </row>
    <row r="62" spans="1:18" ht="14" x14ac:dyDescent="0.15">
      <c r="A62" s="567" t="s">
        <v>303</v>
      </c>
      <c r="B62" s="214" t="s">
        <v>1206</v>
      </c>
      <c r="C62" s="570" t="s">
        <v>1213</v>
      </c>
      <c r="D62" s="207" t="s">
        <v>1222</v>
      </c>
      <c r="E62" s="195" t="s">
        <v>1223</v>
      </c>
      <c r="F62" s="208" t="s">
        <v>1208</v>
      </c>
      <c r="G62" s="569" t="s">
        <v>1233</v>
      </c>
      <c r="H62" s="571" t="s">
        <v>1234</v>
      </c>
      <c r="I62" s="205" t="s">
        <v>1211</v>
      </c>
      <c r="J62" s="205" t="s">
        <v>1212</v>
      </c>
      <c r="K62" s="215">
        <v>1</v>
      </c>
      <c r="L62" s="216"/>
      <c r="M62" s="201">
        <v>8</v>
      </c>
      <c r="N62" s="201">
        <v>4</v>
      </c>
      <c r="O62" s="202">
        <f t="shared" si="0"/>
        <v>0.5</v>
      </c>
      <c r="P62" s="201">
        <v>50</v>
      </c>
      <c r="Q62" s="203">
        <f t="shared" si="1"/>
        <v>50</v>
      </c>
      <c r="R62" s="213"/>
    </row>
    <row r="63" spans="1:18" ht="28" x14ac:dyDescent="0.15">
      <c r="A63" s="567" t="s">
        <v>303</v>
      </c>
      <c r="B63" s="214" t="s">
        <v>1206</v>
      </c>
      <c r="C63" s="570" t="s">
        <v>1219</v>
      </c>
      <c r="D63" s="207" t="s">
        <v>1222</v>
      </c>
      <c r="E63" s="195" t="s">
        <v>393</v>
      </c>
      <c r="F63" s="208" t="s">
        <v>1208</v>
      </c>
      <c r="G63" s="571" t="s">
        <v>1233</v>
      </c>
      <c r="H63" s="571" t="s">
        <v>1236</v>
      </c>
      <c r="I63" s="205" t="s">
        <v>1235</v>
      </c>
      <c r="J63" s="205" t="s">
        <v>1212</v>
      </c>
      <c r="K63" s="215">
        <v>0.5</v>
      </c>
      <c r="L63" s="217"/>
      <c r="M63" s="201">
        <v>12</v>
      </c>
      <c r="N63" s="201">
        <v>6</v>
      </c>
      <c r="O63" s="202">
        <f t="shared" si="0"/>
        <v>0.5</v>
      </c>
      <c r="P63" s="201">
        <v>100</v>
      </c>
      <c r="Q63" s="203">
        <f t="shared" si="1"/>
        <v>100</v>
      </c>
      <c r="R63" s="213"/>
    </row>
    <row r="64" spans="1:18" ht="14" x14ac:dyDescent="0.15">
      <c r="A64" s="567" t="s">
        <v>303</v>
      </c>
      <c r="B64" s="214" t="s">
        <v>1206</v>
      </c>
      <c r="C64" s="570" t="s">
        <v>1224</v>
      </c>
      <c r="D64" s="207" t="s">
        <v>1222</v>
      </c>
      <c r="E64" s="195" t="s">
        <v>1225</v>
      </c>
      <c r="F64" s="208" t="s">
        <v>1208</v>
      </c>
      <c r="G64" s="569" t="s">
        <v>1233</v>
      </c>
      <c r="H64" s="571" t="s">
        <v>1234</v>
      </c>
      <c r="I64" s="205" t="s">
        <v>1211</v>
      </c>
      <c r="J64" s="205" t="s">
        <v>1212</v>
      </c>
      <c r="K64" s="215">
        <v>1</v>
      </c>
      <c r="L64" s="216"/>
      <c r="M64" s="201">
        <v>8</v>
      </c>
      <c r="N64" s="201">
        <v>2</v>
      </c>
      <c r="O64" s="202">
        <f t="shared" si="0"/>
        <v>0.25</v>
      </c>
      <c r="P64" s="201">
        <v>25</v>
      </c>
      <c r="Q64" s="203">
        <f t="shared" si="1"/>
        <v>25</v>
      </c>
      <c r="R64" s="213"/>
    </row>
    <row r="65" spans="1:18" ht="28" x14ac:dyDescent="0.15">
      <c r="A65" s="567" t="s">
        <v>303</v>
      </c>
      <c r="B65" s="214" t="s">
        <v>1206</v>
      </c>
      <c r="C65" s="570" t="s">
        <v>1219</v>
      </c>
      <c r="D65" s="207" t="s">
        <v>1226</v>
      </c>
      <c r="E65" s="195" t="s">
        <v>393</v>
      </c>
      <c r="F65" s="208" t="s">
        <v>1208</v>
      </c>
      <c r="G65" s="571" t="s">
        <v>1233</v>
      </c>
      <c r="H65" s="571" t="s">
        <v>1234</v>
      </c>
      <c r="I65" s="205" t="s">
        <v>1211</v>
      </c>
      <c r="J65" s="205" t="s">
        <v>1212</v>
      </c>
      <c r="K65" s="215">
        <v>1</v>
      </c>
      <c r="L65" s="217"/>
      <c r="M65" s="201">
        <v>5</v>
      </c>
      <c r="N65" s="201">
        <v>5</v>
      </c>
      <c r="O65" s="202">
        <f t="shared" si="0"/>
        <v>1</v>
      </c>
      <c r="P65" s="201">
        <v>100</v>
      </c>
      <c r="Q65" s="203">
        <f t="shared" si="1"/>
        <v>100</v>
      </c>
      <c r="R65" s="213"/>
    </row>
    <row r="66" spans="1:18" ht="14" x14ac:dyDescent="0.15">
      <c r="A66" s="567" t="s">
        <v>303</v>
      </c>
      <c r="B66" s="214" t="s">
        <v>1206</v>
      </c>
      <c r="C66" s="570" t="s">
        <v>1227</v>
      </c>
      <c r="D66" s="207" t="s">
        <v>1226</v>
      </c>
      <c r="E66" s="195" t="s">
        <v>1228</v>
      </c>
      <c r="F66" s="208" t="s">
        <v>1208</v>
      </c>
      <c r="G66" s="569" t="s">
        <v>1233</v>
      </c>
      <c r="H66" s="571" t="s">
        <v>1234</v>
      </c>
      <c r="I66" s="205" t="s">
        <v>1211</v>
      </c>
      <c r="J66" s="205" t="s">
        <v>1212</v>
      </c>
      <c r="K66" s="215">
        <v>1</v>
      </c>
      <c r="L66" s="216"/>
      <c r="M66" s="201">
        <v>7</v>
      </c>
      <c r="N66" s="201">
        <v>5</v>
      </c>
      <c r="O66" s="202">
        <f t="shared" si="0"/>
        <v>0.7142857142857143</v>
      </c>
      <c r="P66" s="201">
        <v>71</v>
      </c>
      <c r="Q66" s="203">
        <f t="shared" si="1"/>
        <v>71.428571428571416</v>
      </c>
      <c r="R66" s="213"/>
    </row>
    <row r="67" spans="1:18" ht="28" x14ac:dyDescent="0.15">
      <c r="A67" s="567" t="s">
        <v>303</v>
      </c>
      <c r="B67" s="214" t="s">
        <v>1206</v>
      </c>
      <c r="C67" s="570" t="s">
        <v>1184</v>
      </c>
      <c r="D67" s="207" t="s">
        <v>1207</v>
      </c>
      <c r="E67" s="195" t="s">
        <v>393</v>
      </c>
      <c r="F67" s="208" t="s">
        <v>1208</v>
      </c>
      <c r="G67" s="571" t="s">
        <v>1237</v>
      </c>
      <c r="H67" s="571" t="s">
        <v>1234</v>
      </c>
      <c r="I67" s="205" t="s">
        <v>1235</v>
      </c>
      <c r="J67" s="205" t="s">
        <v>1212</v>
      </c>
      <c r="K67" s="215">
        <v>0.15</v>
      </c>
      <c r="L67" s="217"/>
      <c r="M67" s="201">
        <v>613</v>
      </c>
      <c r="N67" s="201">
        <v>99</v>
      </c>
      <c r="O67" s="202">
        <f t="shared" si="0"/>
        <v>0.16150081566068517</v>
      </c>
      <c r="P67" s="201">
        <v>108</v>
      </c>
      <c r="Q67" s="203">
        <f t="shared" si="1"/>
        <v>107.66721044045677</v>
      </c>
      <c r="R67" s="213"/>
    </row>
    <row r="68" spans="1:18" ht="28" x14ac:dyDescent="0.15">
      <c r="A68" s="567" t="s">
        <v>303</v>
      </c>
      <c r="B68" s="214" t="s">
        <v>1206</v>
      </c>
      <c r="C68" s="570" t="s">
        <v>1213</v>
      </c>
      <c r="D68" s="207" t="s">
        <v>1214</v>
      </c>
      <c r="E68" s="195" t="s">
        <v>1215</v>
      </c>
      <c r="F68" s="208" t="s">
        <v>1208</v>
      </c>
      <c r="G68" s="569" t="s">
        <v>1237</v>
      </c>
      <c r="H68" s="571" t="s">
        <v>1234</v>
      </c>
      <c r="I68" s="205" t="s">
        <v>1235</v>
      </c>
      <c r="J68" s="205" t="s">
        <v>1212</v>
      </c>
      <c r="K68" s="215">
        <v>0.25</v>
      </c>
      <c r="L68" s="216"/>
      <c r="M68" s="201">
        <v>8</v>
      </c>
      <c r="N68" s="201">
        <v>3</v>
      </c>
      <c r="O68" s="202">
        <f t="shared" si="0"/>
        <v>0.375</v>
      </c>
      <c r="P68" s="201">
        <v>150</v>
      </c>
      <c r="Q68" s="203">
        <f t="shared" si="1"/>
        <v>150</v>
      </c>
      <c r="R68" s="213"/>
    </row>
    <row r="69" spans="1:18" ht="28" x14ac:dyDescent="0.15">
      <c r="A69" s="567" t="s">
        <v>303</v>
      </c>
      <c r="B69" s="214" t="s">
        <v>1206</v>
      </c>
      <c r="C69" s="570" t="s">
        <v>1216</v>
      </c>
      <c r="D69" s="207" t="s">
        <v>1214</v>
      </c>
      <c r="E69" s="195" t="s">
        <v>1217</v>
      </c>
      <c r="F69" s="208" t="s">
        <v>1208</v>
      </c>
      <c r="G69" s="571" t="s">
        <v>1237</v>
      </c>
      <c r="H69" s="571" t="s">
        <v>1236</v>
      </c>
      <c r="I69" s="205" t="s">
        <v>1235</v>
      </c>
      <c r="J69" s="205" t="s">
        <v>1212</v>
      </c>
      <c r="K69" s="215">
        <v>0.25</v>
      </c>
      <c r="L69" s="217"/>
      <c r="M69" s="201">
        <v>8</v>
      </c>
      <c r="N69" s="201">
        <v>1</v>
      </c>
      <c r="O69" s="202">
        <f t="shared" si="0"/>
        <v>0.125</v>
      </c>
      <c r="P69" s="201">
        <v>50</v>
      </c>
      <c r="Q69" s="203">
        <f t="shared" si="1"/>
        <v>50</v>
      </c>
      <c r="R69" s="213"/>
    </row>
    <row r="70" spans="1:18" ht="28" x14ac:dyDescent="0.15">
      <c r="A70" s="567" t="s">
        <v>303</v>
      </c>
      <c r="B70" s="214" t="s">
        <v>1206</v>
      </c>
      <c r="C70" s="570" t="s">
        <v>1184</v>
      </c>
      <c r="D70" s="207" t="s">
        <v>1214</v>
      </c>
      <c r="E70" s="195" t="s">
        <v>393</v>
      </c>
      <c r="F70" s="208" t="s">
        <v>1208</v>
      </c>
      <c r="G70" s="569" t="s">
        <v>1237</v>
      </c>
      <c r="H70" s="571" t="s">
        <v>1236</v>
      </c>
      <c r="I70" s="205" t="s">
        <v>1235</v>
      </c>
      <c r="J70" s="205" t="s">
        <v>1212</v>
      </c>
      <c r="K70" s="215">
        <v>0.3</v>
      </c>
      <c r="L70" s="216"/>
      <c r="M70" s="201">
        <v>42</v>
      </c>
      <c r="N70" s="201">
        <v>19</v>
      </c>
      <c r="O70" s="202">
        <f t="shared" ref="O70:O133" si="2">N70/M70</f>
        <v>0.45238095238095238</v>
      </c>
      <c r="P70" s="201">
        <v>151</v>
      </c>
      <c r="Q70" s="203">
        <f t="shared" si="1"/>
        <v>150.79365079365078</v>
      </c>
      <c r="R70" s="213"/>
    </row>
    <row r="71" spans="1:18" ht="28" x14ac:dyDescent="0.15">
      <c r="A71" s="567" t="s">
        <v>303</v>
      </c>
      <c r="B71" s="214" t="s">
        <v>1206</v>
      </c>
      <c r="C71" s="570" t="s">
        <v>1203</v>
      </c>
      <c r="D71" s="207" t="s">
        <v>1218</v>
      </c>
      <c r="E71" s="195" t="s">
        <v>393</v>
      </c>
      <c r="F71" s="208" t="s">
        <v>1208</v>
      </c>
      <c r="G71" s="571" t="s">
        <v>1237</v>
      </c>
      <c r="H71" s="571" t="s">
        <v>1236</v>
      </c>
      <c r="I71" s="205" t="s">
        <v>1235</v>
      </c>
      <c r="J71" s="205" t="s">
        <v>1212</v>
      </c>
      <c r="K71" s="215">
        <v>0.38</v>
      </c>
      <c r="L71" s="217"/>
      <c r="M71" s="201">
        <v>99</v>
      </c>
      <c r="N71" s="201">
        <v>36</v>
      </c>
      <c r="O71" s="202">
        <f t="shared" si="2"/>
        <v>0.36363636363636365</v>
      </c>
      <c r="P71" s="201">
        <v>96</v>
      </c>
      <c r="Q71" s="203">
        <f t="shared" si="1"/>
        <v>95.693779904306226</v>
      </c>
      <c r="R71" s="213"/>
    </row>
    <row r="72" spans="1:18" ht="28" x14ac:dyDescent="0.15">
      <c r="A72" s="567" t="s">
        <v>303</v>
      </c>
      <c r="B72" s="214" t="s">
        <v>1206</v>
      </c>
      <c r="C72" s="570" t="s">
        <v>1219</v>
      </c>
      <c r="D72" s="207" t="s">
        <v>1218</v>
      </c>
      <c r="E72" s="195" t="s">
        <v>393</v>
      </c>
      <c r="F72" s="208" t="s">
        <v>1208</v>
      </c>
      <c r="G72" s="569" t="s">
        <v>1237</v>
      </c>
      <c r="H72" s="571" t="s">
        <v>1236</v>
      </c>
      <c r="I72" s="205" t="s">
        <v>1235</v>
      </c>
      <c r="J72" s="205" t="s">
        <v>1212</v>
      </c>
      <c r="K72" s="215">
        <v>0.4</v>
      </c>
      <c r="L72" s="216"/>
      <c r="M72" s="201">
        <v>19</v>
      </c>
      <c r="N72" s="201">
        <v>8</v>
      </c>
      <c r="O72" s="202">
        <f t="shared" si="2"/>
        <v>0.42105263157894735</v>
      </c>
      <c r="P72" s="201">
        <v>105</v>
      </c>
      <c r="Q72" s="203">
        <f t="shared" ref="Q72:Q135" si="3">N72/(M72*K72/100)</f>
        <v>105.26315789473682</v>
      </c>
      <c r="R72" s="213"/>
    </row>
    <row r="73" spans="1:18" ht="28" x14ac:dyDescent="0.15">
      <c r="A73" s="567" t="s">
        <v>303</v>
      </c>
      <c r="B73" s="214" t="s">
        <v>1206</v>
      </c>
      <c r="C73" s="570" t="s">
        <v>1220</v>
      </c>
      <c r="D73" s="207" t="s">
        <v>1218</v>
      </c>
      <c r="E73" s="195" t="s">
        <v>393</v>
      </c>
      <c r="F73" s="208" t="s">
        <v>1208</v>
      </c>
      <c r="G73" s="571" t="s">
        <v>1237</v>
      </c>
      <c r="H73" s="571" t="s">
        <v>1236</v>
      </c>
      <c r="I73" s="205" t="s">
        <v>1235</v>
      </c>
      <c r="J73" s="205" t="s">
        <v>1212</v>
      </c>
      <c r="K73" s="215">
        <v>0.38</v>
      </c>
      <c r="L73" s="217"/>
      <c r="M73" s="201">
        <v>5</v>
      </c>
      <c r="N73" s="201">
        <v>1</v>
      </c>
      <c r="O73" s="202">
        <f t="shared" si="2"/>
        <v>0.2</v>
      </c>
      <c r="P73" s="201">
        <v>53</v>
      </c>
      <c r="Q73" s="203">
        <f t="shared" si="3"/>
        <v>52.631578947368425</v>
      </c>
      <c r="R73" s="213"/>
    </row>
    <row r="74" spans="1:18" ht="28" x14ac:dyDescent="0.15">
      <c r="A74" s="567" t="s">
        <v>303</v>
      </c>
      <c r="B74" s="214" t="s">
        <v>1206</v>
      </c>
      <c r="C74" s="570" t="s">
        <v>1203</v>
      </c>
      <c r="D74" s="207" t="s">
        <v>1221</v>
      </c>
      <c r="E74" s="195" t="s">
        <v>393</v>
      </c>
      <c r="F74" s="208" t="s">
        <v>1208</v>
      </c>
      <c r="G74" s="569" t="s">
        <v>1237</v>
      </c>
      <c r="H74" s="571" t="s">
        <v>1236</v>
      </c>
      <c r="I74" s="205" t="s">
        <v>1235</v>
      </c>
      <c r="J74" s="205" t="s">
        <v>1212</v>
      </c>
      <c r="K74" s="215">
        <v>0.4</v>
      </c>
      <c r="L74" s="216"/>
      <c r="M74" s="201">
        <v>70</v>
      </c>
      <c r="N74" s="201">
        <v>24</v>
      </c>
      <c r="O74" s="202">
        <f t="shared" si="2"/>
        <v>0.34285714285714286</v>
      </c>
      <c r="P74" s="201">
        <v>86</v>
      </c>
      <c r="Q74" s="203">
        <f t="shared" si="3"/>
        <v>85.714285714285708</v>
      </c>
      <c r="R74" s="213"/>
    </row>
    <row r="75" spans="1:18" ht="28" x14ac:dyDescent="0.15">
      <c r="A75" s="567" t="s">
        <v>303</v>
      </c>
      <c r="B75" s="214" t="s">
        <v>1206</v>
      </c>
      <c r="C75" s="570" t="s">
        <v>1219</v>
      </c>
      <c r="D75" s="207" t="s">
        <v>1221</v>
      </c>
      <c r="E75" s="195" t="s">
        <v>393</v>
      </c>
      <c r="F75" s="208" t="s">
        <v>1208</v>
      </c>
      <c r="G75" s="571" t="s">
        <v>1237</v>
      </c>
      <c r="H75" s="571" t="s">
        <v>1236</v>
      </c>
      <c r="I75" s="205" t="s">
        <v>1235</v>
      </c>
      <c r="J75" s="205" t="s">
        <v>1212</v>
      </c>
      <c r="K75" s="215">
        <v>0.4</v>
      </c>
      <c r="L75" s="217"/>
      <c r="M75" s="201">
        <v>11</v>
      </c>
      <c r="N75" s="201">
        <v>5</v>
      </c>
      <c r="O75" s="202">
        <f t="shared" si="2"/>
        <v>0.45454545454545453</v>
      </c>
      <c r="P75" s="201">
        <v>114</v>
      </c>
      <c r="Q75" s="203">
        <f t="shared" si="3"/>
        <v>113.63636363636363</v>
      </c>
      <c r="R75" s="213"/>
    </row>
    <row r="76" spans="1:18" ht="14" x14ac:dyDescent="0.15">
      <c r="A76" s="567" t="s">
        <v>303</v>
      </c>
      <c r="B76" s="214" t="s">
        <v>1206</v>
      </c>
      <c r="C76" s="570" t="s">
        <v>1213</v>
      </c>
      <c r="D76" s="207" t="s">
        <v>1222</v>
      </c>
      <c r="E76" s="195" t="s">
        <v>1223</v>
      </c>
      <c r="F76" s="208" t="s">
        <v>1208</v>
      </c>
      <c r="G76" s="569" t="s">
        <v>1237</v>
      </c>
      <c r="H76" s="571" t="s">
        <v>1234</v>
      </c>
      <c r="I76" s="205" t="s">
        <v>1211</v>
      </c>
      <c r="J76" s="205" t="s">
        <v>1212</v>
      </c>
      <c r="K76" s="215">
        <v>1</v>
      </c>
      <c r="L76" s="216"/>
      <c r="M76" s="201">
        <v>8</v>
      </c>
      <c r="N76" s="201">
        <v>4</v>
      </c>
      <c r="O76" s="202">
        <f t="shared" si="2"/>
        <v>0.5</v>
      </c>
      <c r="P76" s="201">
        <v>50</v>
      </c>
      <c r="Q76" s="203">
        <f t="shared" si="3"/>
        <v>50</v>
      </c>
      <c r="R76" s="213"/>
    </row>
    <row r="77" spans="1:18" ht="28" x14ac:dyDescent="0.15">
      <c r="A77" s="567" t="s">
        <v>303</v>
      </c>
      <c r="B77" s="214" t="s">
        <v>1206</v>
      </c>
      <c r="C77" s="570" t="s">
        <v>1219</v>
      </c>
      <c r="D77" s="207" t="s">
        <v>1222</v>
      </c>
      <c r="E77" s="195" t="s">
        <v>393</v>
      </c>
      <c r="F77" s="208" t="s">
        <v>1208</v>
      </c>
      <c r="G77" s="571" t="s">
        <v>1237</v>
      </c>
      <c r="H77" s="571" t="s">
        <v>1236</v>
      </c>
      <c r="I77" s="205" t="s">
        <v>1235</v>
      </c>
      <c r="J77" s="205" t="s">
        <v>1212</v>
      </c>
      <c r="K77" s="215">
        <v>0.5</v>
      </c>
      <c r="L77" s="217"/>
      <c r="M77" s="201">
        <v>12</v>
      </c>
      <c r="N77" s="201">
        <v>6</v>
      </c>
      <c r="O77" s="202">
        <f t="shared" si="2"/>
        <v>0.5</v>
      </c>
      <c r="P77" s="201">
        <v>100</v>
      </c>
      <c r="Q77" s="203">
        <f t="shared" si="3"/>
        <v>100</v>
      </c>
      <c r="R77" s="213"/>
    </row>
    <row r="78" spans="1:18" ht="14" x14ac:dyDescent="0.15">
      <c r="A78" s="567" t="s">
        <v>303</v>
      </c>
      <c r="B78" s="214" t="s">
        <v>1206</v>
      </c>
      <c r="C78" s="570" t="s">
        <v>1224</v>
      </c>
      <c r="D78" s="207" t="s">
        <v>1222</v>
      </c>
      <c r="E78" s="195" t="s">
        <v>1225</v>
      </c>
      <c r="F78" s="208" t="s">
        <v>1208</v>
      </c>
      <c r="G78" s="569" t="s">
        <v>1237</v>
      </c>
      <c r="H78" s="571" t="s">
        <v>1234</v>
      </c>
      <c r="I78" s="205" t="s">
        <v>1211</v>
      </c>
      <c r="J78" s="205" t="s">
        <v>1212</v>
      </c>
      <c r="K78" s="215">
        <v>1</v>
      </c>
      <c r="L78" s="216"/>
      <c r="M78" s="201">
        <v>8</v>
      </c>
      <c r="N78" s="201">
        <v>2</v>
      </c>
      <c r="O78" s="202">
        <f t="shared" si="2"/>
        <v>0.25</v>
      </c>
      <c r="P78" s="201">
        <v>25</v>
      </c>
      <c r="Q78" s="203">
        <f t="shared" si="3"/>
        <v>25</v>
      </c>
      <c r="R78" s="213"/>
    </row>
    <row r="79" spans="1:18" ht="28" x14ac:dyDescent="0.15">
      <c r="A79" s="567" t="s">
        <v>303</v>
      </c>
      <c r="B79" s="214" t="s">
        <v>1206</v>
      </c>
      <c r="C79" s="570" t="s">
        <v>1219</v>
      </c>
      <c r="D79" s="207" t="s">
        <v>1226</v>
      </c>
      <c r="E79" s="195" t="s">
        <v>393</v>
      </c>
      <c r="F79" s="208" t="s">
        <v>1208</v>
      </c>
      <c r="G79" s="571" t="s">
        <v>1237</v>
      </c>
      <c r="H79" s="571" t="s">
        <v>1236</v>
      </c>
      <c r="I79" s="205" t="s">
        <v>1211</v>
      </c>
      <c r="J79" s="205" t="s">
        <v>1212</v>
      </c>
      <c r="K79" s="215">
        <v>1</v>
      </c>
      <c r="L79" s="217"/>
      <c r="M79" s="201">
        <v>5</v>
      </c>
      <c r="N79" s="201">
        <v>5</v>
      </c>
      <c r="O79" s="202">
        <f t="shared" si="2"/>
        <v>1</v>
      </c>
      <c r="P79" s="201">
        <v>100</v>
      </c>
      <c r="Q79" s="203">
        <f t="shared" si="3"/>
        <v>100</v>
      </c>
      <c r="R79" s="213"/>
    </row>
    <row r="80" spans="1:18" ht="14" x14ac:dyDescent="0.15">
      <c r="A80" s="567" t="s">
        <v>303</v>
      </c>
      <c r="B80" s="214" t="s">
        <v>1206</v>
      </c>
      <c r="C80" s="570" t="s">
        <v>1227</v>
      </c>
      <c r="D80" s="207" t="s">
        <v>1226</v>
      </c>
      <c r="E80" s="195" t="s">
        <v>1228</v>
      </c>
      <c r="F80" s="208" t="s">
        <v>1208</v>
      </c>
      <c r="G80" s="569" t="s">
        <v>1237</v>
      </c>
      <c r="H80" s="571" t="s">
        <v>1234</v>
      </c>
      <c r="I80" s="205" t="s">
        <v>1211</v>
      </c>
      <c r="J80" s="205" t="s">
        <v>1212</v>
      </c>
      <c r="K80" s="215">
        <v>1</v>
      </c>
      <c r="L80" s="216"/>
      <c r="M80" s="201">
        <v>7</v>
      </c>
      <c r="N80" s="201">
        <v>5</v>
      </c>
      <c r="O80" s="202">
        <f t="shared" si="2"/>
        <v>0.7142857142857143</v>
      </c>
      <c r="P80" s="201">
        <v>71</v>
      </c>
      <c r="Q80" s="203">
        <f t="shared" si="3"/>
        <v>71.428571428571416</v>
      </c>
      <c r="R80" s="213"/>
    </row>
    <row r="81" spans="1:18" ht="42" x14ac:dyDescent="0.15">
      <c r="A81" s="567" t="s">
        <v>303</v>
      </c>
      <c r="B81" s="214" t="s">
        <v>1206</v>
      </c>
      <c r="C81" s="570" t="s">
        <v>1184</v>
      </c>
      <c r="D81" s="207" t="s">
        <v>1207</v>
      </c>
      <c r="E81" s="195" t="s">
        <v>393</v>
      </c>
      <c r="F81" s="208" t="s">
        <v>1208</v>
      </c>
      <c r="G81" s="571" t="s">
        <v>1238</v>
      </c>
      <c r="H81" s="571" t="s">
        <v>1239</v>
      </c>
      <c r="I81" s="205" t="s">
        <v>1235</v>
      </c>
      <c r="J81" s="205" t="s">
        <v>1212</v>
      </c>
      <c r="K81" s="215">
        <v>0.15</v>
      </c>
      <c r="L81" s="217"/>
      <c r="M81" s="201">
        <v>613</v>
      </c>
      <c r="N81" s="201">
        <v>613</v>
      </c>
      <c r="O81" s="202">
        <f t="shared" si="2"/>
        <v>1</v>
      </c>
      <c r="P81" s="201">
        <v>667</v>
      </c>
      <c r="Q81" s="203">
        <f t="shared" si="3"/>
        <v>666.66666666666663</v>
      </c>
      <c r="R81" s="213" t="s">
        <v>1733</v>
      </c>
    </row>
    <row r="82" spans="1:18" ht="42" x14ac:dyDescent="0.15">
      <c r="A82" s="567" t="s">
        <v>303</v>
      </c>
      <c r="B82" s="214" t="s">
        <v>1206</v>
      </c>
      <c r="C82" s="570" t="s">
        <v>1213</v>
      </c>
      <c r="D82" s="207" t="s">
        <v>1214</v>
      </c>
      <c r="E82" s="195" t="s">
        <v>1215</v>
      </c>
      <c r="F82" s="208" t="s">
        <v>1208</v>
      </c>
      <c r="G82" s="569" t="s">
        <v>1238</v>
      </c>
      <c r="H82" s="571" t="s">
        <v>1234</v>
      </c>
      <c r="I82" s="205" t="s">
        <v>1235</v>
      </c>
      <c r="J82" s="205" t="s">
        <v>1212</v>
      </c>
      <c r="K82" s="215">
        <v>0.25</v>
      </c>
      <c r="L82" s="216"/>
      <c r="M82" s="201">
        <v>8</v>
      </c>
      <c r="N82" s="201">
        <v>8</v>
      </c>
      <c r="O82" s="202">
        <f t="shared" si="2"/>
        <v>1</v>
      </c>
      <c r="P82" s="201">
        <v>400</v>
      </c>
      <c r="Q82" s="203">
        <f t="shared" si="3"/>
        <v>400</v>
      </c>
      <c r="R82" s="213" t="s">
        <v>1733</v>
      </c>
    </row>
    <row r="83" spans="1:18" ht="42" x14ac:dyDescent="0.15">
      <c r="A83" s="567" t="s">
        <v>303</v>
      </c>
      <c r="B83" s="214" t="s">
        <v>1206</v>
      </c>
      <c r="C83" s="570" t="s">
        <v>1216</v>
      </c>
      <c r="D83" s="207" t="s">
        <v>1214</v>
      </c>
      <c r="E83" s="195" t="s">
        <v>1217</v>
      </c>
      <c r="F83" s="208" t="s">
        <v>1208</v>
      </c>
      <c r="G83" s="571" t="s">
        <v>1238</v>
      </c>
      <c r="H83" s="571" t="s">
        <v>1240</v>
      </c>
      <c r="I83" s="205" t="s">
        <v>1235</v>
      </c>
      <c r="J83" s="205" t="s">
        <v>1212</v>
      </c>
      <c r="K83" s="215">
        <v>0.25</v>
      </c>
      <c r="L83" s="217"/>
      <c r="M83" s="201">
        <v>8</v>
      </c>
      <c r="N83" s="201">
        <v>8</v>
      </c>
      <c r="O83" s="202">
        <f t="shared" si="2"/>
        <v>1</v>
      </c>
      <c r="P83" s="201">
        <v>400</v>
      </c>
      <c r="Q83" s="203">
        <f t="shared" si="3"/>
        <v>400</v>
      </c>
      <c r="R83" s="213" t="s">
        <v>1733</v>
      </c>
    </row>
    <row r="84" spans="1:18" ht="42" x14ac:dyDescent="0.15">
      <c r="A84" s="567" t="s">
        <v>303</v>
      </c>
      <c r="B84" s="214" t="s">
        <v>1206</v>
      </c>
      <c r="C84" s="570" t="s">
        <v>1184</v>
      </c>
      <c r="D84" s="207" t="s">
        <v>1214</v>
      </c>
      <c r="E84" s="195" t="s">
        <v>393</v>
      </c>
      <c r="F84" s="208" t="s">
        <v>1208</v>
      </c>
      <c r="G84" s="569" t="s">
        <v>1238</v>
      </c>
      <c r="H84" s="571" t="s">
        <v>1240</v>
      </c>
      <c r="I84" s="205" t="s">
        <v>1235</v>
      </c>
      <c r="J84" s="205" t="s">
        <v>1212</v>
      </c>
      <c r="K84" s="215">
        <v>0.3</v>
      </c>
      <c r="L84" s="216"/>
      <c r="M84" s="201">
        <v>42</v>
      </c>
      <c r="N84" s="201">
        <v>42</v>
      </c>
      <c r="O84" s="202">
        <f t="shared" si="2"/>
        <v>1</v>
      </c>
      <c r="P84" s="201">
        <v>333</v>
      </c>
      <c r="Q84" s="203">
        <f t="shared" si="3"/>
        <v>333.33333333333331</v>
      </c>
      <c r="R84" s="213" t="s">
        <v>1733</v>
      </c>
    </row>
    <row r="85" spans="1:18" ht="42" x14ac:dyDescent="0.15">
      <c r="A85" s="567" t="s">
        <v>303</v>
      </c>
      <c r="B85" s="214" t="s">
        <v>1206</v>
      </c>
      <c r="C85" s="570" t="s">
        <v>1203</v>
      </c>
      <c r="D85" s="207" t="s">
        <v>1218</v>
      </c>
      <c r="E85" s="195" t="s">
        <v>393</v>
      </c>
      <c r="F85" s="208" t="s">
        <v>1208</v>
      </c>
      <c r="G85" s="571" t="s">
        <v>1238</v>
      </c>
      <c r="H85" s="571" t="s">
        <v>1240</v>
      </c>
      <c r="I85" s="205" t="s">
        <v>1235</v>
      </c>
      <c r="J85" s="205" t="s">
        <v>1212</v>
      </c>
      <c r="K85" s="215">
        <v>0.38</v>
      </c>
      <c r="L85" s="217"/>
      <c r="M85" s="201">
        <v>99</v>
      </c>
      <c r="N85" s="201">
        <v>99</v>
      </c>
      <c r="O85" s="202">
        <f t="shared" si="2"/>
        <v>1</v>
      </c>
      <c r="P85" s="201">
        <v>263</v>
      </c>
      <c r="Q85" s="203">
        <f t="shared" si="3"/>
        <v>263.15789473684214</v>
      </c>
      <c r="R85" s="213" t="s">
        <v>1733</v>
      </c>
    </row>
    <row r="86" spans="1:18" ht="42" x14ac:dyDescent="0.15">
      <c r="A86" s="567" t="s">
        <v>303</v>
      </c>
      <c r="B86" s="214" t="s">
        <v>1206</v>
      </c>
      <c r="C86" s="570" t="s">
        <v>1219</v>
      </c>
      <c r="D86" s="207" t="s">
        <v>1218</v>
      </c>
      <c r="E86" s="195" t="s">
        <v>393</v>
      </c>
      <c r="F86" s="208" t="s">
        <v>1208</v>
      </c>
      <c r="G86" s="569" t="s">
        <v>1238</v>
      </c>
      <c r="H86" s="571" t="s">
        <v>1240</v>
      </c>
      <c r="I86" s="205" t="s">
        <v>1235</v>
      </c>
      <c r="J86" s="205" t="s">
        <v>1212</v>
      </c>
      <c r="K86" s="215">
        <v>0.4</v>
      </c>
      <c r="L86" s="216"/>
      <c r="M86" s="201">
        <v>19</v>
      </c>
      <c r="N86" s="201">
        <v>19</v>
      </c>
      <c r="O86" s="202">
        <f>N86/M86</f>
        <v>1</v>
      </c>
      <c r="P86" s="201">
        <v>250</v>
      </c>
      <c r="Q86" s="203">
        <f>N86/(M86*K86/100)</f>
        <v>249.99999999999997</v>
      </c>
      <c r="R86" s="213" t="s">
        <v>1733</v>
      </c>
    </row>
    <row r="87" spans="1:18" ht="42" x14ac:dyDescent="0.15">
      <c r="A87" s="567" t="s">
        <v>303</v>
      </c>
      <c r="B87" s="214" t="s">
        <v>1206</v>
      </c>
      <c r="C87" s="570" t="s">
        <v>1220</v>
      </c>
      <c r="D87" s="207" t="s">
        <v>1218</v>
      </c>
      <c r="E87" s="195" t="s">
        <v>393</v>
      </c>
      <c r="F87" s="208" t="s">
        <v>1208</v>
      </c>
      <c r="G87" s="571" t="s">
        <v>1238</v>
      </c>
      <c r="H87" s="571" t="s">
        <v>1240</v>
      </c>
      <c r="I87" s="205" t="s">
        <v>1235</v>
      </c>
      <c r="J87" s="205" t="s">
        <v>1212</v>
      </c>
      <c r="K87" s="215">
        <v>0.38</v>
      </c>
      <c r="L87" s="217"/>
      <c r="M87" s="201">
        <v>5</v>
      </c>
      <c r="N87" s="201">
        <v>5</v>
      </c>
      <c r="O87" s="202">
        <f t="shared" si="2"/>
        <v>1</v>
      </c>
      <c r="P87" s="201">
        <v>263</v>
      </c>
      <c r="Q87" s="203">
        <f t="shared" si="3"/>
        <v>263.15789473684214</v>
      </c>
      <c r="R87" s="213" t="s">
        <v>1733</v>
      </c>
    </row>
    <row r="88" spans="1:18" ht="42" x14ac:dyDescent="0.15">
      <c r="A88" s="567" t="s">
        <v>303</v>
      </c>
      <c r="B88" s="214" t="s">
        <v>1206</v>
      </c>
      <c r="C88" s="570" t="s">
        <v>1203</v>
      </c>
      <c r="D88" s="207" t="s">
        <v>1221</v>
      </c>
      <c r="E88" s="195" t="s">
        <v>393</v>
      </c>
      <c r="F88" s="208" t="s">
        <v>1208</v>
      </c>
      <c r="G88" s="569" t="s">
        <v>1238</v>
      </c>
      <c r="H88" s="571" t="s">
        <v>1240</v>
      </c>
      <c r="I88" s="205" t="s">
        <v>1235</v>
      </c>
      <c r="J88" s="205" t="s">
        <v>1212</v>
      </c>
      <c r="K88" s="215">
        <v>0.4</v>
      </c>
      <c r="L88" s="216"/>
      <c r="M88" s="201">
        <v>70</v>
      </c>
      <c r="N88" s="201">
        <v>70</v>
      </c>
      <c r="O88" s="202">
        <f t="shared" si="2"/>
        <v>1</v>
      </c>
      <c r="P88" s="201">
        <v>250</v>
      </c>
      <c r="Q88" s="203">
        <f t="shared" si="3"/>
        <v>249.99999999999997</v>
      </c>
      <c r="R88" s="213" t="s">
        <v>1733</v>
      </c>
    </row>
    <row r="89" spans="1:18" ht="42" x14ac:dyDescent="0.15">
      <c r="A89" s="567" t="s">
        <v>303</v>
      </c>
      <c r="B89" s="214" t="s">
        <v>1206</v>
      </c>
      <c r="C89" s="570" t="s">
        <v>1219</v>
      </c>
      <c r="D89" s="207" t="s">
        <v>1221</v>
      </c>
      <c r="E89" s="195" t="s">
        <v>393</v>
      </c>
      <c r="F89" s="208" t="s">
        <v>1208</v>
      </c>
      <c r="G89" s="571" t="s">
        <v>1238</v>
      </c>
      <c r="H89" s="571" t="s">
        <v>1240</v>
      </c>
      <c r="I89" s="205" t="s">
        <v>1235</v>
      </c>
      <c r="J89" s="205" t="s">
        <v>1212</v>
      </c>
      <c r="K89" s="215">
        <v>0.4</v>
      </c>
      <c r="L89" s="217"/>
      <c r="M89" s="201">
        <v>11</v>
      </c>
      <c r="N89" s="201">
        <v>11</v>
      </c>
      <c r="O89" s="202">
        <f t="shared" si="2"/>
        <v>1</v>
      </c>
      <c r="P89" s="201">
        <v>250</v>
      </c>
      <c r="Q89" s="203">
        <f t="shared" si="3"/>
        <v>249.99999999999997</v>
      </c>
      <c r="R89" s="213" t="s">
        <v>1733</v>
      </c>
    </row>
    <row r="90" spans="1:18" ht="42" x14ac:dyDescent="0.15">
      <c r="A90" s="567" t="s">
        <v>303</v>
      </c>
      <c r="B90" s="214" t="s">
        <v>1206</v>
      </c>
      <c r="C90" s="570" t="s">
        <v>1213</v>
      </c>
      <c r="D90" s="207" t="s">
        <v>1222</v>
      </c>
      <c r="E90" s="195" t="s">
        <v>1223</v>
      </c>
      <c r="F90" s="208" t="s">
        <v>1208</v>
      </c>
      <c r="G90" s="569" t="s">
        <v>1238</v>
      </c>
      <c r="H90" s="571" t="s">
        <v>1239</v>
      </c>
      <c r="I90" s="205" t="s">
        <v>1211</v>
      </c>
      <c r="J90" s="205" t="s">
        <v>1212</v>
      </c>
      <c r="K90" s="215">
        <v>1</v>
      </c>
      <c r="L90" s="216"/>
      <c r="M90" s="201">
        <v>8</v>
      </c>
      <c r="N90" s="201">
        <v>8</v>
      </c>
      <c r="O90" s="202">
        <f t="shared" si="2"/>
        <v>1</v>
      </c>
      <c r="P90" s="201">
        <v>100</v>
      </c>
      <c r="Q90" s="203">
        <f t="shared" si="3"/>
        <v>100</v>
      </c>
      <c r="R90" s="213" t="s">
        <v>1733</v>
      </c>
    </row>
    <row r="91" spans="1:18" ht="42" x14ac:dyDescent="0.15">
      <c r="A91" s="567" t="s">
        <v>303</v>
      </c>
      <c r="B91" s="214" t="s">
        <v>1206</v>
      </c>
      <c r="C91" s="570" t="s">
        <v>1219</v>
      </c>
      <c r="D91" s="207" t="s">
        <v>1222</v>
      </c>
      <c r="E91" s="195" t="s">
        <v>393</v>
      </c>
      <c r="F91" s="208" t="s">
        <v>1208</v>
      </c>
      <c r="G91" s="571" t="s">
        <v>1238</v>
      </c>
      <c r="H91" s="571" t="s">
        <v>1240</v>
      </c>
      <c r="I91" s="205" t="s">
        <v>1235</v>
      </c>
      <c r="J91" s="205" t="s">
        <v>1212</v>
      </c>
      <c r="K91" s="215">
        <v>0.5</v>
      </c>
      <c r="L91" s="217"/>
      <c r="M91" s="201">
        <v>12</v>
      </c>
      <c r="N91" s="201">
        <v>12</v>
      </c>
      <c r="O91" s="202">
        <f t="shared" si="2"/>
        <v>1</v>
      </c>
      <c r="P91" s="201">
        <v>200</v>
      </c>
      <c r="Q91" s="203">
        <f t="shared" si="3"/>
        <v>200</v>
      </c>
      <c r="R91" s="213" t="s">
        <v>1733</v>
      </c>
    </row>
    <row r="92" spans="1:18" ht="42" x14ac:dyDescent="0.15">
      <c r="A92" s="567" t="s">
        <v>303</v>
      </c>
      <c r="B92" s="214" t="s">
        <v>1206</v>
      </c>
      <c r="C92" s="570" t="s">
        <v>1224</v>
      </c>
      <c r="D92" s="207" t="s">
        <v>1222</v>
      </c>
      <c r="E92" s="195" t="s">
        <v>1225</v>
      </c>
      <c r="F92" s="208" t="s">
        <v>1208</v>
      </c>
      <c r="G92" s="569" t="s">
        <v>1238</v>
      </c>
      <c r="H92" s="571" t="s">
        <v>1239</v>
      </c>
      <c r="I92" s="205" t="s">
        <v>1211</v>
      </c>
      <c r="J92" s="205" t="s">
        <v>1212</v>
      </c>
      <c r="K92" s="215">
        <v>1</v>
      </c>
      <c r="L92" s="216"/>
      <c r="M92" s="201">
        <v>8</v>
      </c>
      <c r="N92" s="201">
        <v>8</v>
      </c>
      <c r="O92" s="202">
        <f t="shared" si="2"/>
        <v>1</v>
      </c>
      <c r="P92" s="201">
        <v>100</v>
      </c>
      <c r="Q92" s="203">
        <f t="shared" si="3"/>
        <v>100</v>
      </c>
      <c r="R92" s="213" t="s">
        <v>1733</v>
      </c>
    </row>
    <row r="93" spans="1:18" ht="42" x14ac:dyDescent="0.15">
      <c r="A93" s="567" t="s">
        <v>303</v>
      </c>
      <c r="B93" s="214" t="s">
        <v>1206</v>
      </c>
      <c r="C93" s="570" t="s">
        <v>1219</v>
      </c>
      <c r="D93" s="207" t="s">
        <v>1226</v>
      </c>
      <c r="E93" s="195" t="s">
        <v>393</v>
      </c>
      <c r="F93" s="208" t="s">
        <v>1208</v>
      </c>
      <c r="G93" s="571" t="s">
        <v>1238</v>
      </c>
      <c r="H93" s="571" t="s">
        <v>1240</v>
      </c>
      <c r="I93" s="205" t="s">
        <v>1211</v>
      </c>
      <c r="J93" s="205" t="s">
        <v>1212</v>
      </c>
      <c r="K93" s="215">
        <v>1</v>
      </c>
      <c r="L93" s="217"/>
      <c r="M93" s="201">
        <v>5</v>
      </c>
      <c r="N93" s="201">
        <v>5</v>
      </c>
      <c r="O93" s="202">
        <f t="shared" si="2"/>
        <v>1</v>
      </c>
      <c r="P93" s="201">
        <v>100</v>
      </c>
      <c r="Q93" s="203">
        <f t="shared" si="3"/>
        <v>100</v>
      </c>
      <c r="R93" s="213" t="s">
        <v>1733</v>
      </c>
    </row>
    <row r="94" spans="1:18" ht="42" x14ac:dyDescent="0.15">
      <c r="A94" s="567" t="s">
        <v>303</v>
      </c>
      <c r="B94" s="214" t="s">
        <v>1206</v>
      </c>
      <c r="C94" s="570" t="s">
        <v>1227</v>
      </c>
      <c r="D94" s="207" t="s">
        <v>1226</v>
      </c>
      <c r="E94" s="195" t="s">
        <v>1228</v>
      </c>
      <c r="F94" s="208" t="s">
        <v>1208</v>
      </c>
      <c r="G94" s="569" t="s">
        <v>1238</v>
      </c>
      <c r="H94" s="571" t="s">
        <v>1240</v>
      </c>
      <c r="I94" s="205" t="s">
        <v>1211</v>
      </c>
      <c r="J94" s="205" t="s">
        <v>1212</v>
      </c>
      <c r="K94" s="215">
        <v>1</v>
      </c>
      <c r="L94" s="216"/>
      <c r="M94" s="201">
        <v>7</v>
      </c>
      <c r="N94" s="201">
        <v>7</v>
      </c>
      <c r="O94" s="202">
        <f t="shared" si="2"/>
        <v>1</v>
      </c>
      <c r="P94" s="201">
        <v>100</v>
      </c>
      <c r="Q94" s="203">
        <f t="shared" si="3"/>
        <v>99.999999999999986</v>
      </c>
      <c r="R94" s="213" t="s">
        <v>1733</v>
      </c>
    </row>
    <row r="95" spans="1:18" ht="14" x14ac:dyDescent="0.15">
      <c r="A95" s="567" t="s">
        <v>303</v>
      </c>
      <c r="B95" s="214" t="s">
        <v>1206</v>
      </c>
      <c r="C95" s="570" t="s">
        <v>1184</v>
      </c>
      <c r="D95" s="207" t="s">
        <v>1207</v>
      </c>
      <c r="E95" s="195" t="s">
        <v>393</v>
      </c>
      <c r="F95" s="208" t="s">
        <v>1208</v>
      </c>
      <c r="G95" s="571" t="s">
        <v>1241</v>
      </c>
      <c r="H95" s="571" t="s">
        <v>1242</v>
      </c>
      <c r="I95" s="205" t="s">
        <v>1211</v>
      </c>
      <c r="J95" s="205" t="s">
        <v>1212</v>
      </c>
      <c r="K95" s="215">
        <v>1</v>
      </c>
      <c r="L95" s="217"/>
      <c r="M95" s="201">
        <v>613</v>
      </c>
      <c r="N95" s="201">
        <v>613</v>
      </c>
      <c r="O95" s="202">
        <f t="shared" si="2"/>
        <v>1</v>
      </c>
      <c r="P95" s="201">
        <v>100</v>
      </c>
      <c r="Q95" s="203">
        <f t="shared" si="3"/>
        <v>100</v>
      </c>
      <c r="R95" s="213"/>
    </row>
    <row r="96" spans="1:18" ht="14" x14ac:dyDescent="0.15">
      <c r="A96" s="567" t="s">
        <v>303</v>
      </c>
      <c r="B96" s="214" t="s">
        <v>1206</v>
      </c>
      <c r="C96" s="570" t="s">
        <v>1213</v>
      </c>
      <c r="D96" s="207" t="s">
        <v>1214</v>
      </c>
      <c r="E96" s="195" t="s">
        <v>1215</v>
      </c>
      <c r="F96" s="208" t="s">
        <v>1208</v>
      </c>
      <c r="G96" s="569" t="s">
        <v>1241</v>
      </c>
      <c r="H96" s="571" t="s">
        <v>1242</v>
      </c>
      <c r="I96" s="205" t="s">
        <v>1211</v>
      </c>
      <c r="J96" s="205" t="s">
        <v>1212</v>
      </c>
      <c r="K96" s="215">
        <v>1</v>
      </c>
      <c r="L96" s="216"/>
      <c r="M96" s="201">
        <v>8</v>
      </c>
      <c r="N96" s="201">
        <v>8</v>
      </c>
      <c r="O96" s="202">
        <f t="shared" si="2"/>
        <v>1</v>
      </c>
      <c r="P96" s="201">
        <v>100</v>
      </c>
      <c r="Q96" s="203">
        <f t="shared" si="3"/>
        <v>100</v>
      </c>
      <c r="R96" s="213"/>
    </row>
    <row r="97" spans="1:18" ht="28" x14ac:dyDescent="0.15">
      <c r="A97" s="567" t="s">
        <v>303</v>
      </c>
      <c r="B97" s="214" t="s">
        <v>1206</v>
      </c>
      <c r="C97" s="570" t="s">
        <v>1216</v>
      </c>
      <c r="D97" s="207" t="s">
        <v>1214</v>
      </c>
      <c r="E97" s="195" t="s">
        <v>1217</v>
      </c>
      <c r="F97" s="208" t="s">
        <v>1208</v>
      </c>
      <c r="G97" s="571" t="s">
        <v>1241</v>
      </c>
      <c r="H97" s="571" t="s">
        <v>1242</v>
      </c>
      <c r="I97" s="205" t="s">
        <v>1211</v>
      </c>
      <c r="J97" s="205" t="s">
        <v>1212</v>
      </c>
      <c r="K97" s="215">
        <v>1</v>
      </c>
      <c r="L97" s="217"/>
      <c r="M97" s="201">
        <v>8</v>
      </c>
      <c r="N97" s="201">
        <v>8</v>
      </c>
      <c r="O97" s="202">
        <f t="shared" si="2"/>
        <v>1</v>
      </c>
      <c r="P97" s="201">
        <v>100</v>
      </c>
      <c r="Q97" s="203">
        <f t="shared" si="3"/>
        <v>100</v>
      </c>
      <c r="R97" s="213"/>
    </row>
    <row r="98" spans="1:18" ht="14" x14ac:dyDescent="0.15">
      <c r="A98" s="567" t="s">
        <v>303</v>
      </c>
      <c r="B98" s="214" t="s">
        <v>1206</v>
      </c>
      <c r="C98" s="570" t="s">
        <v>1184</v>
      </c>
      <c r="D98" s="207" t="s">
        <v>1214</v>
      </c>
      <c r="E98" s="195" t="s">
        <v>393</v>
      </c>
      <c r="F98" s="208" t="s">
        <v>1208</v>
      </c>
      <c r="G98" s="569" t="s">
        <v>1241</v>
      </c>
      <c r="H98" s="571" t="s">
        <v>1242</v>
      </c>
      <c r="I98" s="205" t="s">
        <v>1211</v>
      </c>
      <c r="J98" s="205" t="s">
        <v>1212</v>
      </c>
      <c r="K98" s="215">
        <v>1</v>
      </c>
      <c r="L98" s="216"/>
      <c r="M98" s="201">
        <v>42</v>
      </c>
      <c r="N98" s="201">
        <v>42</v>
      </c>
      <c r="O98" s="202">
        <f t="shared" si="2"/>
        <v>1</v>
      </c>
      <c r="P98" s="201">
        <v>100</v>
      </c>
      <c r="Q98" s="203">
        <f t="shared" si="3"/>
        <v>100</v>
      </c>
      <c r="R98" s="213"/>
    </row>
    <row r="99" spans="1:18" ht="14" x14ac:dyDescent="0.15">
      <c r="A99" s="567" t="s">
        <v>303</v>
      </c>
      <c r="B99" s="214" t="s">
        <v>1206</v>
      </c>
      <c r="C99" s="570" t="s">
        <v>1203</v>
      </c>
      <c r="D99" s="207" t="s">
        <v>1218</v>
      </c>
      <c r="E99" s="195" t="s">
        <v>393</v>
      </c>
      <c r="F99" s="208" t="s">
        <v>1208</v>
      </c>
      <c r="G99" s="571" t="s">
        <v>1241</v>
      </c>
      <c r="H99" s="571" t="s">
        <v>1242</v>
      </c>
      <c r="I99" s="205" t="s">
        <v>1211</v>
      </c>
      <c r="J99" s="205" t="s">
        <v>1212</v>
      </c>
      <c r="K99" s="215">
        <v>1</v>
      </c>
      <c r="L99" s="217"/>
      <c r="M99" s="201">
        <v>99</v>
      </c>
      <c r="N99" s="201">
        <v>99</v>
      </c>
      <c r="O99" s="202">
        <f t="shared" si="2"/>
        <v>1</v>
      </c>
      <c r="P99" s="201">
        <v>100</v>
      </c>
      <c r="Q99" s="203">
        <f t="shared" si="3"/>
        <v>100</v>
      </c>
      <c r="R99" s="213"/>
    </row>
    <row r="100" spans="1:18" ht="28" x14ac:dyDescent="0.15">
      <c r="A100" s="567" t="s">
        <v>303</v>
      </c>
      <c r="B100" s="214" t="s">
        <v>1206</v>
      </c>
      <c r="C100" s="570" t="s">
        <v>1219</v>
      </c>
      <c r="D100" s="207" t="s">
        <v>1218</v>
      </c>
      <c r="E100" s="195" t="s">
        <v>393</v>
      </c>
      <c r="F100" s="208" t="s">
        <v>1208</v>
      </c>
      <c r="G100" s="569" t="s">
        <v>1241</v>
      </c>
      <c r="H100" s="571" t="s">
        <v>1242</v>
      </c>
      <c r="I100" s="205" t="s">
        <v>1211</v>
      </c>
      <c r="J100" s="205" t="s">
        <v>1212</v>
      </c>
      <c r="K100" s="215">
        <v>1</v>
      </c>
      <c r="L100" s="216"/>
      <c r="M100" s="201">
        <v>19</v>
      </c>
      <c r="N100" s="201">
        <v>19</v>
      </c>
      <c r="O100" s="202">
        <f t="shared" si="2"/>
        <v>1</v>
      </c>
      <c r="P100" s="201">
        <v>100</v>
      </c>
      <c r="Q100" s="203">
        <f t="shared" si="3"/>
        <v>100</v>
      </c>
      <c r="R100" s="213"/>
    </row>
    <row r="101" spans="1:18" ht="14" x14ac:dyDescent="0.15">
      <c r="A101" s="567" t="s">
        <v>303</v>
      </c>
      <c r="B101" s="214" t="s">
        <v>1206</v>
      </c>
      <c r="C101" s="570" t="s">
        <v>1220</v>
      </c>
      <c r="D101" s="207" t="s">
        <v>1218</v>
      </c>
      <c r="E101" s="195" t="s">
        <v>393</v>
      </c>
      <c r="F101" s="208" t="s">
        <v>1208</v>
      </c>
      <c r="G101" s="571" t="s">
        <v>1241</v>
      </c>
      <c r="H101" s="571" t="s">
        <v>1242</v>
      </c>
      <c r="I101" s="205" t="s">
        <v>1211</v>
      </c>
      <c r="J101" s="205" t="s">
        <v>1212</v>
      </c>
      <c r="K101" s="215">
        <v>1</v>
      </c>
      <c r="L101" s="217"/>
      <c r="M101" s="201">
        <v>5</v>
      </c>
      <c r="N101" s="201">
        <v>5</v>
      </c>
      <c r="O101" s="202">
        <f t="shared" si="2"/>
        <v>1</v>
      </c>
      <c r="P101" s="201">
        <v>100</v>
      </c>
      <c r="Q101" s="203">
        <f t="shared" si="3"/>
        <v>100</v>
      </c>
      <c r="R101" s="213"/>
    </row>
    <row r="102" spans="1:18" ht="14" x14ac:dyDescent="0.15">
      <c r="A102" s="567" t="s">
        <v>303</v>
      </c>
      <c r="B102" s="214" t="s">
        <v>1206</v>
      </c>
      <c r="C102" s="570" t="s">
        <v>1203</v>
      </c>
      <c r="D102" s="207" t="s">
        <v>1221</v>
      </c>
      <c r="E102" s="195" t="s">
        <v>393</v>
      </c>
      <c r="F102" s="208" t="s">
        <v>1208</v>
      </c>
      <c r="G102" s="569" t="s">
        <v>1241</v>
      </c>
      <c r="H102" s="571" t="s">
        <v>1242</v>
      </c>
      <c r="I102" s="205" t="s">
        <v>1211</v>
      </c>
      <c r="J102" s="205" t="s">
        <v>1212</v>
      </c>
      <c r="K102" s="215">
        <v>1</v>
      </c>
      <c r="L102" s="216"/>
      <c r="M102" s="201">
        <v>70</v>
      </c>
      <c r="N102" s="201">
        <v>70</v>
      </c>
      <c r="O102" s="202">
        <f t="shared" si="2"/>
        <v>1</v>
      </c>
      <c r="P102" s="201">
        <v>100</v>
      </c>
      <c r="Q102" s="203">
        <f t="shared" si="3"/>
        <v>100</v>
      </c>
      <c r="R102" s="213"/>
    </row>
    <row r="103" spans="1:18" ht="28" x14ac:dyDescent="0.15">
      <c r="A103" s="567" t="s">
        <v>303</v>
      </c>
      <c r="B103" s="214" t="s">
        <v>1206</v>
      </c>
      <c r="C103" s="570" t="s">
        <v>1219</v>
      </c>
      <c r="D103" s="207" t="s">
        <v>1221</v>
      </c>
      <c r="E103" s="195" t="s">
        <v>393</v>
      </c>
      <c r="F103" s="208" t="s">
        <v>1208</v>
      </c>
      <c r="G103" s="571" t="s">
        <v>1241</v>
      </c>
      <c r="H103" s="571" t="s">
        <v>1242</v>
      </c>
      <c r="I103" s="205" t="s">
        <v>1211</v>
      </c>
      <c r="J103" s="205" t="s">
        <v>1212</v>
      </c>
      <c r="K103" s="215">
        <v>1</v>
      </c>
      <c r="L103" s="217"/>
      <c r="M103" s="201">
        <v>11</v>
      </c>
      <c r="N103" s="201">
        <v>11</v>
      </c>
      <c r="O103" s="202">
        <f t="shared" si="2"/>
        <v>1</v>
      </c>
      <c r="P103" s="201">
        <v>100</v>
      </c>
      <c r="Q103" s="203">
        <f t="shared" si="3"/>
        <v>100</v>
      </c>
      <c r="R103" s="213"/>
    </row>
    <row r="104" spans="1:18" ht="14" x14ac:dyDescent="0.15">
      <c r="A104" s="567" t="s">
        <v>303</v>
      </c>
      <c r="B104" s="214" t="s">
        <v>1206</v>
      </c>
      <c r="C104" s="570" t="s">
        <v>1213</v>
      </c>
      <c r="D104" s="207" t="s">
        <v>1222</v>
      </c>
      <c r="E104" s="195" t="s">
        <v>1223</v>
      </c>
      <c r="F104" s="208" t="s">
        <v>1208</v>
      </c>
      <c r="G104" s="569" t="s">
        <v>1241</v>
      </c>
      <c r="H104" s="571" t="s">
        <v>1242</v>
      </c>
      <c r="I104" s="205" t="s">
        <v>1211</v>
      </c>
      <c r="J104" s="205" t="s">
        <v>1212</v>
      </c>
      <c r="K104" s="215">
        <v>1</v>
      </c>
      <c r="L104" s="216"/>
      <c r="M104" s="201">
        <v>8</v>
      </c>
      <c r="N104" s="201">
        <v>8</v>
      </c>
      <c r="O104" s="202">
        <f t="shared" si="2"/>
        <v>1</v>
      </c>
      <c r="P104" s="201">
        <v>100</v>
      </c>
      <c r="Q104" s="203">
        <f t="shared" si="3"/>
        <v>100</v>
      </c>
      <c r="R104" s="213"/>
    </row>
    <row r="105" spans="1:18" ht="28" x14ac:dyDescent="0.15">
      <c r="A105" s="567" t="s">
        <v>303</v>
      </c>
      <c r="B105" s="214" t="s">
        <v>1206</v>
      </c>
      <c r="C105" s="570" t="s">
        <v>1219</v>
      </c>
      <c r="D105" s="207" t="s">
        <v>1222</v>
      </c>
      <c r="E105" s="195" t="s">
        <v>393</v>
      </c>
      <c r="F105" s="208" t="s">
        <v>1208</v>
      </c>
      <c r="G105" s="571" t="s">
        <v>1241</v>
      </c>
      <c r="H105" s="571" t="s">
        <v>1242</v>
      </c>
      <c r="I105" s="205" t="s">
        <v>1211</v>
      </c>
      <c r="J105" s="205" t="s">
        <v>1212</v>
      </c>
      <c r="K105" s="215">
        <v>1</v>
      </c>
      <c r="L105" s="217"/>
      <c r="M105" s="201">
        <v>12</v>
      </c>
      <c r="N105" s="201">
        <v>12</v>
      </c>
      <c r="O105" s="202">
        <f t="shared" si="2"/>
        <v>1</v>
      </c>
      <c r="P105" s="201">
        <v>100</v>
      </c>
      <c r="Q105" s="203">
        <f t="shared" si="3"/>
        <v>100</v>
      </c>
      <c r="R105" s="213"/>
    </row>
    <row r="106" spans="1:18" ht="14" x14ac:dyDescent="0.15">
      <c r="A106" s="567" t="s">
        <v>303</v>
      </c>
      <c r="B106" s="214" t="s">
        <v>1206</v>
      </c>
      <c r="C106" s="570" t="s">
        <v>1224</v>
      </c>
      <c r="D106" s="207" t="s">
        <v>1222</v>
      </c>
      <c r="E106" s="195" t="s">
        <v>1225</v>
      </c>
      <c r="F106" s="208" t="s">
        <v>1208</v>
      </c>
      <c r="G106" s="569" t="s">
        <v>1241</v>
      </c>
      <c r="H106" s="571" t="s">
        <v>1242</v>
      </c>
      <c r="I106" s="205" t="s">
        <v>1211</v>
      </c>
      <c r="J106" s="205" t="s">
        <v>1212</v>
      </c>
      <c r="K106" s="215">
        <v>1</v>
      </c>
      <c r="L106" s="216"/>
      <c r="M106" s="201">
        <v>8</v>
      </c>
      <c r="N106" s="201">
        <v>8</v>
      </c>
      <c r="O106" s="202">
        <f t="shared" si="2"/>
        <v>1</v>
      </c>
      <c r="P106" s="201">
        <v>100</v>
      </c>
      <c r="Q106" s="203">
        <f t="shared" si="3"/>
        <v>100</v>
      </c>
      <c r="R106" s="213"/>
    </row>
    <row r="107" spans="1:18" ht="28" x14ac:dyDescent="0.15">
      <c r="A107" s="567" t="s">
        <v>303</v>
      </c>
      <c r="B107" s="214" t="s">
        <v>1206</v>
      </c>
      <c r="C107" s="570" t="s">
        <v>1219</v>
      </c>
      <c r="D107" s="207" t="s">
        <v>1226</v>
      </c>
      <c r="E107" s="195" t="s">
        <v>393</v>
      </c>
      <c r="F107" s="208" t="s">
        <v>1208</v>
      </c>
      <c r="G107" s="571" t="s">
        <v>1241</v>
      </c>
      <c r="H107" s="571" t="s">
        <v>1242</v>
      </c>
      <c r="I107" s="205" t="s">
        <v>1211</v>
      </c>
      <c r="J107" s="205" t="s">
        <v>1212</v>
      </c>
      <c r="K107" s="215">
        <v>1</v>
      </c>
      <c r="L107" s="217"/>
      <c r="M107" s="201">
        <v>5</v>
      </c>
      <c r="N107" s="201">
        <v>5</v>
      </c>
      <c r="O107" s="202">
        <f t="shared" si="2"/>
        <v>1</v>
      </c>
      <c r="P107" s="201">
        <v>100</v>
      </c>
      <c r="Q107" s="203">
        <f t="shared" si="3"/>
        <v>100</v>
      </c>
      <c r="R107" s="213"/>
    </row>
    <row r="108" spans="1:18" ht="14" x14ac:dyDescent="0.15">
      <c r="A108" s="567" t="s">
        <v>303</v>
      </c>
      <c r="B108" s="214" t="s">
        <v>1206</v>
      </c>
      <c r="C108" s="570" t="s">
        <v>1227</v>
      </c>
      <c r="D108" s="207" t="s">
        <v>1226</v>
      </c>
      <c r="E108" s="195" t="s">
        <v>1228</v>
      </c>
      <c r="F108" s="208" t="s">
        <v>1208</v>
      </c>
      <c r="G108" s="569" t="s">
        <v>1241</v>
      </c>
      <c r="H108" s="571" t="s">
        <v>1242</v>
      </c>
      <c r="I108" s="205" t="s">
        <v>1211</v>
      </c>
      <c r="J108" s="205" t="s">
        <v>1212</v>
      </c>
      <c r="K108" s="215">
        <v>1</v>
      </c>
      <c r="L108" s="216"/>
      <c r="M108" s="201">
        <v>7</v>
      </c>
      <c r="N108" s="201">
        <v>7</v>
      </c>
      <c r="O108" s="202">
        <f t="shared" si="2"/>
        <v>1</v>
      </c>
      <c r="P108" s="201">
        <v>100</v>
      </c>
      <c r="Q108" s="203">
        <f t="shared" si="3"/>
        <v>99.999999999999986</v>
      </c>
      <c r="R108" s="213"/>
    </row>
    <row r="109" spans="1:18" ht="28" x14ac:dyDescent="0.15">
      <c r="A109" s="567" t="s">
        <v>303</v>
      </c>
      <c r="B109" s="214" t="s">
        <v>1206</v>
      </c>
      <c r="C109" s="570" t="s">
        <v>1184</v>
      </c>
      <c r="D109" s="207" t="s">
        <v>1207</v>
      </c>
      <c r="E109" s="195" t="s">
        <v>393</v>
      </c>
      <c r="F109" s="208" t="s">
        <v>1208</v>
      </c>
      <c r="G109" s="571" t="s">
        <v>1243</v>
      </c>
      <c r="H109" s="571" t="s">
        <v>1244</v>
      </c>
      <c r="I109" s="205" t="s">
        <v>1211</v>
      </c>
      <c r="J109" s="205" t="s">
        <v>1212</v>
      </c>
      <c r="K109" s="215">
        <v>1</v>
      </c>
      <c r="L109" s="217"/>
      <c r="M109" s="201">
        <v>613</v>
      </c>
      <c r="N109" s="201">
        <v>613</v>
      </c>
      <c r="O109" s="202">
        <f t="shared" si="2"/>
        <v>1</v>
      </c>
      <c r="P109" s="201">
        <v>100</v>
      </c>
      <c r="Q109" s="203">
        <f t="shared" si="3"/>
        <v>100</v>
      </c>
      <c r="R109" s="213" t="s">
        <v>1245</v>
      </c>
    </row>
    <row r="110" spans="1:18" ht="28" x14ac:dyDescent="0.15">
      <c r="A110" s="567" t="s">
        <v>303</v>
      </c>
      <c r="B110" s="214" t="s">
        <v>1206</v>
      </c>
      <c r="C110" s="570" t="s">
        <v>1213</v>
      </c>
      <c r="D110" s="207" t="s">
        <v>1214</v>
      </c>
      <c r="E110" s="195" t="s">
        <v>1215</v>
      </c>
      <c r="F110" s="208" t="s">
        <v>1208</v>
      </c>
      <c r="G110" s="569" t="s">
        <v>1243</v>
      </c>
      <c r="H110" s="571" t="s">
        <v>1244</v>
      </c>
      <c r="I110" s="205" t="s">
        <v>1211</v>
      </c>
      <c r="J110" s="205" t="s">
        <v>1212</v>
      </c>
      <c r="K110" s="215">
        <v>1</v>
      </c>
      <c r="L110" s="216"/>
      <c r="M110" s="201">
        <v>8</v>
      </c>
      <c r="N110" s="201">
        <v>8</v>
      </c>
      <c r="O110" s="202">
        <f t="shared" si="2"/>
        <v>1</v>
      </c>
      <c r="P110" s="201">
        <v>100</v>
      </c>
      <c r="Q110" s="203">
        <f t="shared" si="3"/>
        <v>100</v>
      </c>
      <c r="R110" s="213" t="s">
        <v>1245</v>
      </c>
    </row>
    <row r="111" spans="1:18" ht="28" x14ac:dyDescent="0.15">
      <c r="A111" s="567" t="s">
        <v>303</v>
      </c>
      <c r="B111" s="214" t="s">
        <v>1206</v>
      </c>
      <c r="C111" s="570" t="s">
        <v>1216</v>
      </c>
      <c r="D111" s="207" t="s">
        <v>1214</v>
      </c>
      <c r="E111" s="195" t="s">
        <v>1217</v>
      </c>
      <c r="F111" s="208" t="s">
        <v>1208</v>
      </c>
      <c r="G111" s="571" t="s">
        <v>1243</v>
      </c>
      <c r="H111" s="571" t="s">
        <v>1244</v>
      </c>
      <c r="I111" s="205" t="s">
        <v>1211</v>
      </c>
      <c r="J111" s="205" t="s">
        <v>1212</v>
      </c>
      <c r="K111" s="215">
        <v>1</v>
      </c>
      <c r="L111" s="217"/>
      <c r="M111" s="201">
        <v>8</v>
      </c>
      <c r="N111" s="201">
        <v>8</v>
      </c>
      <c r="O111" s="202">
        <f t="shared" si="2"/>
        <v>1</v>
      </c>
      <c r="P111" s="201">
        <v>100</v>
      </c>
      <c r="Q111" s="203">
        <f t="shared" si="3"/>
        <v>100</v>
      </c>
      <c r="R111" s="213" t="s">
        <v>1245</v>
      </c>
    </row>
    <row r="112" spans="1:18" ht="28" x14ac:dyDescent="0.15">
      <c r="A112" s="567" t="s">
        <v>303</v>
      </c>
      <c r="B112" s="214" t="s">
        <v>1206</v>
      </c>
      <c r="C112" s="570" t="s">
        <v>1184</v>
      </c>
      <c r="D112" s="207" t="s">
        <v>1214</v>
      </c>
      <c r="E112" s="195" t="s">
        <v>393</v>
      </c>
      <c r="F112" s="208" t="s">
        <v>1208</v>
      </c>
      <c r="G112" s="569" t="s">
        <v>1243</v>
      </c>
      <c r="H112" s="571" t="s">
        <v>1244</v>
      </c>
      <c r="I112" s="205" t="s">
        <v>1211</v>
      </c>
      <c r="J112" s="205" t="s">
        <v>1212</v>
      </c>
      <c r="K112" s="215">
        <v>1</v>
      </c>
      <c r="L112" s="216"/>
      <c r="M112" s="201">
        <v>42</v>
      </c>
      <c r="N112" s="201">
        <v>42</v>
      </c>
      <c r="O112" s="202">
        <f t="shared" si="2"/>
        <v>1</v>
      </c>
      <c r="P112" s="201">
        <v>100</v>
      </c>
      <c r="Q112" s="203">
        <f t="shared" si="3"/>
        <v>100</v>
      </c>
      <c r="R112" s="213" t="s">
        <v>1245</v>
      </c>
    </row>
    <row r="113" spans="1:18" ht="28" x14ac:dyDescent="0.15">
      <c r="A113" s="567" t="s">
        <v>303</v>
      </c>
      <c r="B113" s="214" t="s">
        <v>1206</v>
      </c>
      <c r="C113" s="570" t="s">
        <v>1203</v>
      </c>
      <c r="D113" s="207" t="s">
        <v>1218</v>
      </c>
      <c r="E113" s="195" t="s">
        <v>393</v>
      </c>
      <c r="F113" s="208" t="s">
        <v>1208</v>
      </c>
      <c r="G113" s="571" t="s">
        <v>1243</v>
      </c>
      <c r="H113" s="571" t="s">
        <v>1244</v>
      </c>
      <c r="I113" s="205" t="s">
        <v>1211</v>
      </c>
      <c r="J113" s="205" t="s">
        <v>1212</v>
      </c>
      <c r="K113" s="215">
        <v>1</v>
      </c>
      <c r="L113" s="217"/>
      <c r="M113" s="201">
        <v>99</v>
      </c>
      <c r="N113" s="201">
        <v>99</v>
      </c>
      <c r="O113" s="202">
        <f t="shared" si="2"/>
        <v>1</v>
      </c>
      <c r="P113" s="201">
        <v>100</v>
      </c>
      <c r="Q113" s="203">
        <f t="shared" si="3"/>
        <v>100</v>
      </c>
      <c r="R113" s="213" t="s">
        <v>1245</v>
      </c>
    </row>
    <row r="114" spans="1:18" ht="28" x14ac:dyDescent="0.15">
      <c r="A114" s="567" t="s">
        <v>303</v>
      </c>
      <c r="B114" s="214" t="s">
        <v>1206</v>
      </c>
      <c r="C114" s="570" t="s">
        <v>1219</v>
      </c>
      <c r="D114" s="207" t="s">
        <v>1218</v>
      </c>
      <c r="E114" s="195" t="s">
        <v>393</v>
      </c>
      <c r="F114" s="208" t="s">
        <v>1208</v>
      </c>
      <c r="G114" s="569" t="s">
        <v>1243</v>
      </c>
      <c r="H114" s="571" t="s">
        <v>1244</v>
      </c>
      <c r="I114" s="205" t="s">
        <v>1211</v>
      </c>
      <c r="J114" s="205" t="s">
        <v>1212</v>
      </c>
      <c r="K114" s="215">
        <v>1</v>
      </c>
      <c r="L114" s="216"/>
      <c r="M114" s="201">
        <v>19</v>
      </c>
      <c r="N114" s="201">
        <v>19</v>
      </c>
      <c r="O114" s="202">
        <f t="shared" si="2"/>
        <v>1</v>
      </c>
      <c r="P114" s="201">
        <v>100</v>
      </c>
      <c r="Q114" s="203">
        <f t="shared" si="3"/>
        <v>100</v>
      </c>
      <c r="R114" s="213" t="s">
        <v>1245</v>
      </c>
    </row>
    <row r="115" spans="1:18" ht="28" x14ac:dyDescent="0.15">
      <c r="A115" s="567" t="s">
        <v>303</v>
      </c>
      <c r="B115" s="214" t="s">
        <v>1206</v>
      </c>
      <c r="C115" s="570" t="s">
        <v>1220</v>
      </c>
      <c r="D115" s="207" t="s">
        <v>1218</v>
      </c>
      <c r="E115" s="195" t="s">
        <v>393</v>
      </c>
      <c r="F115" s="208" t="s">
        <v>1208</v>
      </c>
      <c r="G115" s="571" t="s">
        <v>1243</v>
      </c>
      <c r="H115" s="571" t="s">
        <v>1244</v>
      </c>
      <c r="I115" s="205" t="s">
        <v>1211</v>
      </c>
      <c r="J115" s="205" t="s">
        <v>1212</v>
      </c>
      <c r="K115" s="215">
        <v>1</v>
      </c>
      <c r="L115" s="217"/>
      <c r="M115" s="201">
        <v>5</v>
      </c>
      <c r="N115" s="201">
        <v>5</v>
      </c>
      <c r="O115" s="202">
        <f t="shared" si="2"/>
        <v>1</v>
      </c>
      <c r="P115" s="201">
        <v>100</v>
      </c>
      <c r="Q115" s="203">
        <f t="shared" si="3"/>
        <v>100</v>
      </c>
      <c r="R115" s="213" t="s">
        <v>1245</v>
      </c>
    </row>
    <row r="116" spans="1:18" ht="28" x14ac:dyDescent="0.15">
      <c r="A116" s="567" t="s">
        <v>303</v>
      </c>
      <c r="B116" s="214" t="s">
        <v>1206</v>
      </c>
      <c r="C116" s="570" t="s">
        <v>1203</v>
      </c>
      <c r="D116" s="207" t="s">
        <v>1221</v>
      </c>
      <c r="E116" s="195" t="s">
        <v>393</v>
      </c>
      <c r="F116" s="208" t="s">
        <v>1208</v>
      </c>
      <c r="G116" s="569" t="s">
        <v>1243</v>
      </c>
      <c r="H116" s="571" t="s">
        <v>1244</v>
      </c>
      <c r="I116" s="205" t="s">
        <v>1211</v>
      </c>
      <c r="J116" s="205" t="s">
        <v>1212</v>
      </c>
      <c r="K116" s="215">
        <v>1</v>
      </c>
      <c r="L116" s="216"/>
      <c r="M116" s="201">
        <v>70</v>
      </c>
      <c r="N116" s="201">
        <v>70</v>
      </c>
      <c r="O116" s="202">
        <f t="shared" si="2"/>
        <v>1</v>
      </c>
      <c r="P116" s="201">
        <v>100</v>
      </c>
      <c r="Q116" s="203">
        <f t="shared" si="3"/>
        <v>100</v>
      </c>
      <c r="R116" s="213" t="s">
        <v>1245</v>
      </c>
    </row>
    <row r="117" spans="1:18" ht="28" x14ac:dyDescent="0.15">
      <c r="A117" s="567" t="s">
        <v>303</v>
      </c>
      <c r="B117" s="214" t="s">
        <v>1206</v>
      </c>
      <c r="C117" s="570" t="s">
        <v>1219</v>
      </c>
      <c r="D117" s="207" t="s">
        <v>1221</v>
      </c>
      <c r="E117" s="195" t="s">
        <v>393</v>
      </c>
      <c r="F117" s="208" t="s">
        <v>1208</v>
      </c>
      <c r="G117" s="571" t="s">
        <v>1243</v>
      </c>
      <c r="H117" s="571" t="s">
        <v>1244</v>
      </c>
      <c r="I117" s="205" t="s">
        <v>1211</v>
      </c>
      <c r="J117" s="205" t="s">
        <v>1212</v>
      </c>
      <c r="K117" s="215">
        <v>1</v>
      </c>
      <c r="L117" s="217"/>
      <c r="M117" s="201">
        <v>11</v>
      </c>
      <c r="N117" s="201">
        <v>11</v>
      </c>
      <c r="O117" s="202">
        <f t="shared" si="2"/>
        <v>1</v>
      </c>
      <c r="P117" s="201">
        <v>100</v>
      </c>
      <c r="Q117" s="203">
        <f t="shared" si="3"/>
        <v>100</v>
      </c>
      <c r="R117" s="213" t="s">
        <v>1245</v>
      </c>
    </row>
    <row r="118" spans="1:18" ht="28" x14ac:dyDescent="0.15">
      <c r="A118" s="567" t="s">
        <v>303</v>
      </c>
      <c r="B118" s="214" t="s">
        <v>1206</v>
      </c>
      <c r="C118" s="570" t="s">
        <v>1213</v>
      </c>
      <c r="D118" s="207" t="s">
        <v>1222</v>
      </c>
      <c r="E118" s="195" t="s">
        <v>1223</v>
      </c>
      <c r="F118" s="208" t="s">
        <v>1208</v>
      </c>
      <c r="G118" s="569" t="s">
        <v>1243</v>
      </c>
      <c r="H118" s="571" t="s">
        <v>1244</v>
      </c>
      <c r="I118" s="205" t="s">
        <v>1211</v>
      </c>
      <c r="J118" s="205" t="s">
        <v>1212</v>
      </c>
      <c r="K118" s="215">
        <v>1</v>
      </c>
      <c r="L118" s="216"/>
      <c r="M118" s="201">
        <v>8</v>
      </c>
      <c r="N118" s="201">
        <v>8</v>
      </c>
      <c r="O118" s="202">
        <f t="shared" si="2"/>
        <v>1</v>
      </c>
      <c r="P118" s="201">
        <v>100</v>
      </c>
      <c r="Q118" s="203">
        <f t="shared" si="3"/>
        <v>100</v>
      </c>
      <c r="R118" s="213" t="s">
        <v>1245</v>
      </c>
    </row>
    <row r="119" spans="1:18" ht="28" x14ac:dyDescent="0.15">
      <c r="A119" s="567" t="s">
        <v>303</v>
      </c>
      <c r="B119" s="214" t="s">
        <v>1206</v>
      </c>
      <c r="C119" s="570" t="s">
        <v>1219</v>
      </c>
      <c r="D119" s="207" t="s">
        <v>1222</v>
      </c>
      <c r="E119" s="195" t="s">
        <v>393</v>
      </c>
      <c r="F119" s="208" t="s">
        <v>1208</v>
      </c>
      <c r="G119" s="571" t="s">
        <v>1243</v>
      </c>
      <c r="H119" s="571" t="s">
        <v>1244</v>
      </c>
      <c r="I119" s="205" t="s">
        <v>1211</v>
      </c>
      <c r="J119" s="205" t="s">
        <v>1212</v>
      </c>
      <c r="K119" s="215">
        <v>1</v>
      </c>
      <c r="L119" s="217"/>
      <c r="M119" s="201">
        <v>12</v>
      </c>
      <c r="N119" s="201">
        <v>12</v>
      </c>
      <c r="O119" s="202">
        <f t="shared" si="2"/>
        <v>1</v>
      </c>
      <c r="P119" s="201">
        <v>100</v>
      </c>
      <c r="Q119" s="203">
        <f t="shared" si="3"/>
        <v>100</v>
      </c>
      <c r="R119" s="213" t="s">
        <v>1245</v>
      </c>
    </row>
    <row r="120" spans="1:18" ht="28" x14ac:dyDescent="0.15">
      <c r="A120" s="567" t="s">
        <v>303</v>
      </c>
      <c r="B120" s="214" t="s">
        <v>1206</v>
      </c>
      <c r="C120" s="570" t="s">
        <v>1224</v>
      </c>
      <c r="D120" s="207" t="s">
        <v>1222</v>
      </c>
      <c r="E120" s="195" t="s">
        <v>1225</v>
      </c>
      <c r="F120" s="208" t="s">
        <v>1208</v>
      </c>
      <c r="G120" s="569" t="s">
        <v>1243</v>
      </c>
      <c r="H120" s="571" t="s">
        <v>1244</v>
      </c>
      <c r="I120" s="205" t="s">
        <v>1211</v>
      </c>
      <c r="J120" s="205" t="s">
        <v>1212</v>
      </c>
      <c r="K120" s="215">
        <v>1</v>
      </c>
      <c r="L120" s="216"/>
      <c r="M120" s="201">
        <v>8</v>
      </c>
      <c r="N120" s="201">
        <v>8</v>
      </c>
      <c r="O120" s="202">
        <f t="shared" si="2"/>
        <v>1</v>
      </c>
      <c r="P120" s="201">
        <v>100</v>
      </c>
      <c r="Q120" s="203">
        <f t="shared" si="3"/>
        <v>100</v>
      </c>
      <c r="R120" s="213" t="s">
        <v>1245</v>
      </c>
    </row>
    <row r="121" spans="1:18" ht="28" x14ac:dyDescent="0.15">
      <c r="A121" s="567" t="s">
        <v>303</v>
      </c>
      <c r="B121" s="214" t="s">
        <v>1206</v>
      </c>
      <c r="C121" s="570" t="s">
        <v>1219</v>
      </c>
      <c r="D121" s="207" t="s">
        <v>1226</v>
      </c>
      <c r="E121" s="195" t="s">
        <v>393</v>
      </c>
      <c r="F121" s="208" t="s">
        <v>1208</v>
      </c>
      <c r="G121" s="571" t="s">
        <v>1243</v>
      </c>
      <c r="H121" s="571" t="s">
        <v>1244</v>
      </c>
      <c r="I121" s="205" t="s">
        <v>1211</v>
      </c>
      <c r="J121" s="205" t="s">
        <v>1212</v>
      </c>
      <c r="K121" s="215">
        <v>1</v>
      </c>
      <c r="L121" s="217"/>
      <c r="M121" s="201">
        <v>5</v>
      </c>
      <c r="N121" s="201">
        <v>5</v>
      </c>
      <c r="O121" s="202">
        <f t="shared" si="2"/>
        <v>1</v>
      </c>
      <c r="P121" s="201">
        <v>100</v>
      </c>
      <c r="Q121" s="203">
        <f t="shared" si="3"/>
        <v>100</v>
      </c>
      <c r="R121" s="213" t="s">
        <v>1245</v>
      </c>
    </row>
    <row r="122" spans="1:18" ht="28" x14ac:dyDescent="0.15">
      <c r="A122" s="567" t="s">
        <v>303</v>
      </c>
      <c r="B122" s="214" t="s">
        <v>1206</v>
      </c>
      <c r="C122" s="570" t="s">
        <v>1227</v>
      </c>
      <c r="D122" s="207" t="s">
        <v>1226</v>
      </c>
      <c r="E122" s="195" t="s">
        <v>1228</v>
      </c>
      <c r="F122" s="208" t="s">
        <v>1208</v>
      </c>
      <c r="G122" s="569" t="s">
        <v>1243</v>
      </c>
      <c r="H122" s="571" t="s">
        <v>1244</v>
      </c>
      <c r="I122" s="205" t="s">
        <v>1211</v>
      </c>
      <c r="J122" s="205" t="s">
        <v>1212</v>
      </c>
      <c r="K122" s="215">
        <v>1</v>
      </c>
      <c r="L122" s="216"/>
      <c r="M122" s="201">
        <v>7</v>
      </c>
      <c r="N122" s="201">
        <v>7</v>
      </c>
      <c r="O122" s="202">
        <f t="shared" si="2"/>
        <v>1</v>
      </c>
      <c r="P122" s="201">
        <v>100</v>
      </c>
      <c r="Q122" s="203">
        <f t="shared" si="3"/>
        <v>99.999999999999986</v>
      </c>
      <c r="R122" s="213" t="s">
        <v>1245</v>
      </c>
    </row>
    <row r="123" spans="1:18" ht="28" x14ac:dyDescent="0.15">
      <c r="A123" s="567" t="s">
        <v>303</v>
      </c>
      <c r="B123" s="214" t="s">
        <v>1206</v>
      </c>
      <c r="C123" s="570" t="s">
        <v>1184</v>
      </c>
      <c r="D123" s="207" t="s">
        <v>1207</v>
      </c>
      <c r="E123" s="195" t="s">
        <v>393</v>
      </c>
      <c r="F123" s="208" t="s">
        <v>1208</v>
      </c>
      <c r="G123" s="571" t="s">
        <v>1246</v>
      </c>
      <c r="H123" s="571" t="s">
        <v>1234</v>
      </c>
      <c r="I123" s="205" t="s">
        <v>1235</v>
      </c>
      <c r="J123" s="205" t="s">
        <v>1212</v>
      </c>
      <c r="K123" s="215">
        <v>0.15</v>
      </c>
      <c r="L123" s="217"/>
      <c r="M123" s="201">
        <v>613</v>
      </c>
      <c r="N123" s="201">
        <v>92</v>
      </c>
      <c r="O123" s="202">
        <f t="shared" si="2"/>
        <v>0.1500815660685155</v>
      </c>
      <c r="P123" s="201">
        <v>100</v>
      </c>
      <c r="Q123" s="203">
        <f t="shared" si="3"/>
        <v>100.05437737901033</v>
      </c>
      <c r="R123" s="213"/>
    </row>
    <row r="124" spans="1:18" ht="28" x14ac:dyDescent="0.15">
      <c r="A124" s="567" t="s">
        <v>303</v>
      </c>
      <c r="B124" s="214" t="s">
        <v>1206</v>
      </c>
      <c r="C124" s="570" t="s">
        <v>1213</v>
      </c>
      <c r="D124" s="207" t="s">
        <v>1214</v>
      </c>
      <c r="E124" s="195" t="s">
        <v>1215</v>
      </c>
      <c r="F124" s="208" t="s">
        <v>1208</v>
      </c>
      <c r="G124" s="569" t="s">
        <v>1246</v>
      </c>
      <c r="H124" s="571" t="s">
        <v>1234</v>
      </c>
      <c r="I124" s="205" t="s">
        <v>1235</v>
      </c>
      <c r="J124" s="205" t="s">
        <v>1212</v>
      </c>
      <c r="K124" s="215">
        <v>0.25</v>
      </c>
      <c r="L124" s="216"/>
      <c r="M124" s="201">
        <v>8</v>
      </c>
      <c r="N124" s="201">
        <v>3</v>
      </c>
      <c r="O124" s="202">
        <f t="shared" si="2"/>
        <v>0.375</v>
      </c>
      <c r="P124" s="201">
        <v>150</v>
      </c>
      <c r="Q124" s="203">
        <f t="shared" si="3"/>
        <v>150</v>
      </c>
      <c r="R124" s="213"/>
    </row>
    <row r="125" spans="1:18" ht="28" x14ac:dyDescent="0.15">
      <c r="A125" s="567" t="s">
        <v>303</v>
      </c>
      <c r="B125" s="214" t="s">
        <v>1206</v>
      </c>
      <c r="C125" s="570" t="s">
        <v>1216</v>
      </c>
      <c r="D125" s="207" t="s">
        <v>1214</v>
      </c>
      <c r="E125" s="195" t="s">
        <v>1217</v>
      </c>
      <c r="F125" s="208" t="s">
        <v>1208</v>
      </c>
      <c r="G125" s="571" t="s">
        <v>1246</v>
      </c>
      <c r="H125" s="571" t="s">
        <v>1236</v>
      </c>
      <c r="I125" s="205" t="s">
        <v>1235</v>
      </c>
      <c r="J125" s="205" t="s">
        <v>1212</v>
      </c>
      <c r="K125" s="215">
        <v>0.25</v>
      </c>
      <c r="L125" s="217"/>
      <c r="M125" s="201">
        <v>8</v>
      </c>
      <c r="N125" s="201">
        <v>1</v>
      </c>
      <c r="O125" s="202">
        <f t="shared" si="2"/>
        <v>0.125</v>
      </c>
      <c r="P125" s="201">
        <v>50</v>
      </c>
      <c r="Q125" s="203">
        <f t="shared" si="3"/>
        <v>50</v>
      </c>
      <c r="R125" s="213"/>
    </row>
    <row r="126" spans="1:18" ht="28" x14ac:dyDescent="0.15">
      <c r="A126" s="567" t="s">
        <v>303</v>
      </c>
      <c r="B126" s="214" t="s">
        <v>1206</v>
      </c>
      <c r="C126" s="570" t="s">
        <v>1184</v>
      </c>
      <c r="D126" s="207" t="s">
        <v>1214</v>
      </c>
      <c r="E126" s="195" t="s">
        <v>393</v>
      </c>
      <c r="F126" s="208" t="s">
        <v>1208</v>
      </c>
      <c r="G126" s="569" t="s">
        <v>1246</v>
      </c>
      <c r="H126" s="571" t="s">
        <v>1236</v>
      </c>
      <c r="I126" s="205" t="s">
        <v>1235</v>
      </c>
      <c r="J126" s="205" t="s">
        <v>1212</v>
      </c>
      <c r="K126" s="215">
        <v>0.3</v>
      </c>
      <c r="L126" s="216"/>
      <c r="M126" s="201">
        <v>42</v>
      </c>
      <c r="N126" s="201">
        <v>19</v>
      </c>
      <c r="O126" s="202">
        <f t="shared" si="2"/>
        <v>0.45238095238095238</v>
      </c>
      <c r="P126" s="201">
        <v>151</v>
      </c>
      <c r="Q126" s="203">
        <f t="shared" si="3"/>
        <v>150.79365079365078</v>
      </c>
      <c r="R126" s="213"/>
    </row>
    <row r="127" spans="1:18" ht="28" x14ac:dyDescent="0.15">
      <c r="A127" s="567" t="s">
        <v>303</v>
      </c>
      <c r="B127" s="214" t="s">
        <v>1206</v>
      </c>
      <c r="C127" s="570" t="s">
        <v>1203</v>
      </c>
      <c r="D127" s="207" t="s">
        <v>1218</v>
      </c>
      <c r="E127" s="195" t="s">
        <v>393</v>
      </c>
      <c r="F127" s="208" t="s">
        <v>1208</v>
      </c>
      <c r="G127" s="571" t="s">
        <v>1246</v>
      </c>
      <c r="H127" s="571" t="s">
        <v>1236</v>
      </c>
      <c r="I127" s="205" t="s">
        <v>1235</v>
      </c>
      <c r="J127" s="205" t="s">
        <v>1212</v>
      </c>
      <c r="K127" s="215">
        <v>0.38</v>
      </c>
      <c r="L127" s="217"/>
      <c r="M127" s="201">
        <v>99</v>
      </c>
      <c r="N127" s="201">
        <v>36</v>
      </c>
      <c r="O127" s="202">
        <f t="shared" si="2"/>
        <v>0.36363636363636365</v>
      </c>
      <c r="P127" s="201">
        <v>96</v>
      </c>
      <c r="Q127" s="203">
        <f t="shared" si="3"/>
        <v>95.693779904306226</v>
      </c>
      <c r="R127" s="213"/>
    </row>
    <row r="128" spans="1:18" ht="28" x14ac:dyDescent="0.15">
      <c r="A128" s="567" t="s">
        <v>303</v>
      </c>
      <c r="B128" s="214" t="s">
        <v>1206</v>
      </c>
      <c r="C128" s="570" t="s">
        <v>1219</v>
      </c>
      <c r="D128" s="207" t="s">
        <v>1218</v>
      </c>
      <c r="E128" s="195" t="s">
        <v>393</v>
      </c>
      <c r="F128" s="208" t="s">
        <v>1208</v>
      </c>
      <c r="G128" s="569" t="s">
        <v>1246</v>
      </c>
      <c r="H128" s="571" t="s">
        <v>1236</v>
      </c>
      <c r="I128" s="205" t="s">
        <v>1235</v>
      </c>
      <c r="J128" s="205" t="s">
        <v>1212</v>
      </c>
      <c r="K128" s="215">
        <v>0.4</v>
      </c>
      <c r="L128" s="216"/>
      <c r="M128" s="201">
        <v>19</v>
      </c>
      <c r="N128" s="201">
        <v>8</v>
      </c>
      <c r="O128" s="202">
        <f t="shared" si="2"/>
        <v>0.42105263157894735</v>
      </c>
      <c r="P128" s="201">
        <v>105</v>
      </c>
      <c r="Q128" s="203">
        <f t="shared" si="3"/>
        <v>105.26315789473682</v>
      </c>
      <c r="R128" s="213"/>
    </row>
    <row r="129" spans="1:18" ht="28" x14ac:dyDescent="0.15">
      <c r="A129" s="567" t="s">
        <v>303</v>
      </c>
      <c r="B129" s="214" t="s">
        <v>1206</v>
      </c>
      <c r="C129" s="570" t="s">
        <v>1220</v>
      </c>
      <c r="D129" s="207" t="s">
        <v>1218</v>
      </c>
      <c r="E129" s="195" t="s">
        <v>393</v>
      </c>
      <c r="F129" s="208" t="s">
        <v>1208</v>
      </c>
      <c r="G129" s="571" t="s">
        <v>1246</v>
      </c>
      <c r="H129" s="571" t="s">
        <v>1236</v>
      </c>
      <c r="I129" s="205" t="s">
        <v>1235</v>
      </c>
      <c r="J129" s="205" t="s">
        <v>1212</v>
      </c>
      <c r="K129" s="215">
        <v>0.38</v>
      </c>
      <c r="L129" s="217"/>
      <c r="M129" s="201">
        <v>5</v>
      </c>
      <c r="N129" s="201">
        <v>1</v>
      </c>
      <c r="O129" s="202">
        <f t="shared" si="2"/>
        <v>0.2</v>
      </c>
      <c r="P129" s="201">
        <v>53</v>
      </c>
      <c r="Q129" s="203">
        <f t="shared" si="3"/>
        <v>52.631578947368425</v>
      </c>
      <c r="R129" s="213"/>
    </row>
    <row r="130" spans="1:18" ht="28" x14ac:dyDescent="0.15">
      <c r="A130" s="567" t="s">
        <v>303</v>
      </c>
      <c r="B130" s="214" t="s">
        <v>1206</v>
      </c>
      <c r="C130" s="570" t="s">
        <v>1203</v>
      </c>
      <c r="D130" s="207" t="s">
        <v>1221</v>
      </c>
      <c r="E130" s="195" t="s">
        <v>393</v>
      </c>
      <c r="F130" s="208" t="s">
        <v>1208</v>
      </c>
      <c r="G130" s="569" t="s">
        <v>1246</v>
      </c>
      <c r="H130" s="571" t="s">
        <v>1236</v>
      </c>
      <c r="I130" s="205" t="s">
        <v>1235</v>
      </c>
      <c r="J130" s="205" t="s">
        <v>1212</v>
      </c>
      <c r="K130" s="215">
        <v>0.4</v>
      </c>
      <c r="L130" s="216"/>
      <c r="M130" s="201">
        <v>70</v>
      </c>
      <c r="N130" s="201">
        <v>24</v>
      </c>
      <c r="O130" s="202">
        <f t="shared" si="2"/>
        <v>0.34285714285714286</v>
      </c>
      <c r="P130" s="201">
        <v>86</v>
      </c>
      <c r="Q130" s="203">
        <f t="shared" si="3"/>
        <v>85.714285714285708</v>
      </c>
      <c r="R130" s="213"/>
    </row>
    <row r="131" spans="1:18" ht="28" x14ac:dyDescent="0.15">
      <c r="A131" s="567" t="s">
        <v>303</v>
      </c>
      <c r="B131" s="214" t="s">
        <v>1206</v>
      </c>
      <c r="C131" s="570" t="s">
        <v>1219</v>
      </c>
      <c r="D131" s="207" t="s">
        <v>1221</v>
      </c>
      <c r="E131" s="195" t="s">
        <v>393</v>
      </c>
      <c r="F131" s="208" t="s">
        <v>1208</v>
      </c>
      <c r="G131" s="571" t="s">
        <v>1246</v>
      </c>
      <c r="H131" s="571" t="s">
        <v>1236</v>
      </c>
      <c r="I131" s="205" t="s">
        <v>1235</v>
      </c>
      <c r="J131" s="205" t="s">
        <v>1212</v>
      </c>
      <c r="K131" s="215">
        <v>0.4</v>
      </c>
      <c r="L131" s="217"/>
      <c r="M131" s="201">
        <v>11</v>
      </c>
      <c r="N131" s="201">
        <v>5</v>
      </c>
      <c r="O131" s="202">
        <f t="shared" si="2"/>
        <v>0.45454545454545453</v>
      </c>
      <c r="P131" s="201">
        <v>114</v>
      </c>
      <c r="Q131" s="203">
        <f t="shared" si="3"/>
        <v>113.63636363636363</v>
      </c>
      <c r="R131" s="213"/>
    </row>
    <row r="132" spans="1:18" ht="14" x14ac:dyDescent="0.15">
      <c r="A132" s="567" t="s">
        <v>303</v>
      </c>
      <c r="B132" s="214" t="s">
        <v>1206</v>
      </c>
      <c r="C132" s="570" t="s">
        <v>1213</v>
      </c>
      <c r="D132" s="207" t="s">
        <v>1222</v>
      </c>
      <c r="E132" s="195" t="s">
        <v>1223</v>
      </c>
      <c r="F132" s="208" t="s">
        <v>1208</v>
      </c>
      <c r="G132" s="569" t="s">
        <v>1246</v>
      </c>
      <c r="H132" s="571" t="s">
        <v>1234</v>
      </c>
      <c r="I132" s="205" t="s">
        <v>1211</v>
      </c>
      <c r="J132" s="205" t="s">
        <v>1212</v>
      </c>
      <c r="K132" s="215">
        <v>1</v>
      </c>
      <c r="L132" s="216"/>
      <c r="M132" s="201">
        <v>8</v>
      </c>
      <c r="N132" s="201">
        <v>4</v>
      </c>
      <c r="O132" s="202">
        <f t="shared" si="2"/>
        <v>0.5</v>
      </c>
      <c r="P132" s="201">
        <v>50</v>
      </c>
      <c r="Q132" s="203">
        <f t="shared" si="3"/>
        <v>50</v>
      </c>
      <c r="R132" s="213"/>
    </row>
    <row r="133" spans="1:18" ht="28" x14ac:dyDescent="0.15">
      <c r="A133" s="567" t="s">
        <v>303</v>
      </c>
      <c r="B133" s="214" t="s">
        <v>1206</v>
      </c>
      <c r="C133" s="570" t="s">
        <v>1219</v>
      </c>
      <c r="D133" s="207" t="s">
        <v>1222</v>
      </c>
      <c r="E133" s="195" t="s">
        <v>393</v>
      </c>
      <c r="F133" s="208" t="s">
        <v>1208</v>
      </c>
      <c r="G133" s="571" t="s">
        <v>1246</v>
      </c>
      <c r="H133" s="571" t="s">
        <v>1236</v>
      </c>
      <c r="I133" s="205" t="s">
        <v>1235</v>
      </c>
      <c r="J133" s="205" t="s">
        <v>1212</v>
      </c>
      <c r="K133" s="215">
        <v>0.5</v>
      </c>
      <c r="L133" s="217"/>
      <c r="M133" s="201">
        <v>12</v>
      </c>
      <c r="N133" s="201">
        <v>6</v>
      </c>
      <c r="O133" s="202">
        <f t="shared" si="2"/>
        <v>0.5</v>
      </c>
      <c r="P133" s="201">
        <v>100</v>
      </c>
      <c r="Q133" s="203">
        <f t="shared" si="3"/>
        <v>100</v>
      </c>
      <c r="R133" s="213"/>
    </row>
    <row r="134" spans="1:18" ht="14" x14ac:dyDescent="0.15">
      <c r="A134" s="567" t="s">
        <v>303</v>
      </c>
      <c r="B134" s="214" t="s">
        <v>1206</v>
      </c>
      <c r="C134" s="570" t="s">
        <v>1224</v>
      </c>
      <c r="D134" s="207" t="s">
        <v>1222</v>
      </c>
      <c r="E134" s="195" t="s">
        <v>1225</v>
      </c>
      <c r="F134" s="208" t="s">
        <v>1208</v>
      </c>
      <c r="G134" s="569" t="s">
        <v>1246</v>
      </c>
      <c r="H134" s="571" t="s">
        <v>1234</v>
      </c>
      <c r="I134" s="205" t="s">
        <v>1211</v>
      </c>
      <c r="J134" s="205" t="s">
        <v>1212</v>
      </c>
      <c r="K134" s="215">
        <v>1</v>
      </c>
      <c r="L134" s="216"/>
      <c r="M134" s="201">
        <v>8</v>
      </c>
      <c r="N134" s="201">
        <v>3</v>
      </c>
      <c r="O134" s="202">
        <f t="shared" ref="O134:O197" si="4">N134/M134</f>
        <v>0.375</v>
      </c>
      <c r="P134" s="201">
        <v>38</v>
      </c>
      <c r="Q134" s="203">
        <f t="shared" si="3"/>
        <v>37.5</v>
      </c>
      <c r="R134" s="213"/>
    </row>
    <row r="135" spans="1:18" ht="28" x14ac:dyDescent="0.15">
      <c r="A135" s="567" t="s">
        <v>303</v>
      </c>
      <c r="B135" s="214" t="s">
        <v>1206</v>
      </c>
      <c r="C135" s="570" t="s">
        <v>1219</v>
      </c>
      <c r="D135" s="207" t="s">
        <v>1226</v>
      </c>
      <c r="E135" s="195" t="s">
        <v>393</v>
      </c>
      <c r="F135" s="208" t="s">
        <v>1208</v>
      </c>
      <c r="G135" s="571" t="s">
        <v>1246</v>
      </c>
      <c r="H135" s="571" t="s">
        <v>1236</v>
      </c>
      <c r="I135" s="205" t="s">
        <v>1211</v>
      </c>
      <c r="J135" s="205" t="s">
        <v>1212</v>
      </c>
      <c r="K135" s="215">
        <v>1</v>
      </c>
      <c r="L135" s="217"/>
      <c r="M135" s="201">
        <v>5</v>
      </c>
      <c r="N135" s="201">
        <v>5</v>
      </c>
      <c r="O135" s="202">
        <f t="shared" si="4"/>
        <v>1</v>
      </c>
      <c r="P135" s="201">
        <v>100</v>
      </c>
      <c r="Q135" s="203">
        <f t="shared" si="3"/>
        <v>100</v>
      </c>
      <c r="R135" s="213"/>
    </row>
    <row r="136" spans="1:18" ht="14" x14ac:dyDescent="0.15">
      <c r="A136" s="567" t="s">
        <v>303</v>
      </c>
      <c r="B136" s="214" t="s">
        <v>1206</v>
      </c>
      <c r="C136" s="570" t="s">
        <v>1227</v>
      </c>
      <c r="D136" s="207" t="s">
        <v>1226</v>
      </c>
      <c r="E136" s="195" t="s">
        <v>1228</v>
      </c>
      <c r="F136" s="208" t="s">
        <v>1208</v>
      </c>
      <c r="G136" s="569" t="s">
        <v>1246</v>
      </c>
      <c r="H136" s="571" t="s">
        <v>1234</v>
      </c>
      <c r="I136" s="205" t="s">
        <v>1211</v>
      </c>
      <c r="J136" s="205" t="s">
        <v>1212</v>
      </c>
      <c r="K136" s="215">
        <v>1</v>
      </c>
      <c r="L136" s="216"/>
      <c r="M136" s="201">
        <v>7</v>
      </c>
      <c r="N136" s="201">
        <v>5</v>
      </c>
      <c r="O136" s="202">
        <f t="shared" si="4"/>
        <v>0.7142857142857143</v>
      </c>
      <c r="P136" s="201">
        <v>71</v>
      </c>
      <c r="Q136" s="203">
        <f t="shared" ref="Q136:Q199" si="5">N136/(M136*K136/100)</f>
        <v>71.428571428571416</v>
      </c>
      <c r="R136" s="213"/>
    </row>
    <row r="137" spans="1:18" ht="28" x14ac:dyDescent="0.15">
      <c r="A137" s="567" t="s">
        <v>303</v>
      </c>
      <c r="B137" s="214" t="s">
        <v>1206</v>
      </c>
      <c r="C137" s="570" t="s">
        <v>1184</v>
      </c>
      <c r="D137" s="207" t="s">
        <v>1207</v>
      </c>
      <c r="E137" s="195" t="s">
        <v>393</v>
      </c>
      <c r="F137" s="208" t="s">
        <v>1208</v>
      </c>
      <c r="G137" s="571" t="s">
        <v>1247</v>
      </c>
      <c r="H137" s="571" t="s">
        <v>1244</v>
      </c>
      <c r="I137" s="205" t="s">
        <v>1248</v>
      </c>
      <c r="J137" s="205" t="s">
        <v>393</v>
      </c>
      <c r="K137" s="215">
        <v>0</v>
      </c>
      <c r="L137" s="217" t="s">
        <v>1249</v>
      </c>
      <c r="M137" s="201">
        <v>613</v>
      </c>
      <c r="N137" s="201">
        <v>613</v>
      </c>
      <c r="O137" s="202">
        <f t="shared" si="4"/>
        <v>1</v>
      </c>
      <c r="P137" s="201">
        <v>100</v>
      </c>
      <c r="Q137" s="203" t="e">
        <f t="shared" si="5"/>
        <v>#DIV/0!</v>
      </c>
      <c r="R137" s="213" t="s">
        <v>1245</v>
      </c>
    </row>
    <row r="138" spans="1:18" ht="28" x14ac:dyDescent="0.15">
      <c r="A138" s="567" t="s">
        <v>303</v>
      </c>
      <c r="B138" s="214" t="s">
        <v>1206</v>
      </c>
      <c r="C138" s="570" t="s">
        <v>1213</v>
      </c>
      <c r="D138" s="207" t="s">
        <v>1214</v>
      </c>
      <c r="E138" s="195" t="s">
        <v>1215</v>
      </c>
      <c r="F138" s="208" t="s">
        <v>1208</v>
      </c>
      <c r="G138" s="569" t="s">
        <v>1247</v>
      </c>
      <c r="H138" s="571" t="s">
        <v>1244</v>
      </c>
      <c r="I138" s="205" t="s">
        <v>1248</v>
      </c>
      <c r="J138" s="205" t="s">
        <v>393</v>
      </c>
      <c r="K138" s="215">
        <v>0</v>
      </c>
      <c r="L138" s="216" t="s">
        <v>1249</v>
      </c>
      <c r="M138" s="201">
        <v>8</v>
      </c>
      <c r="N138" s="201">
        <v>8</v>
      </c>
      <c r="O138" s="202">
        <f t="shared" si="4"/>
        <v>1</v>
      </c>
      <c r="P138" s="201">
        <v>100</v>
      </c>
      <c r="Q138" s="203" t="e">
        <f t="shared" si="5"/>
        <v>#DIV/0!</v>
      </c>
      <c r="R138" s="213" t="s">
        <v>1245</v>
      </c>
    </row>
    <row r="139" spans="1:18" ht="28" x14ac:dyDescent="0.15">
      <c r="A139" s="567" t="s">
        <v>303</v>
      </c>
      <c r="B139" s="214" t="s">
        <v>1206</v>
      </c>
      <c r="C139" s="570" t="s">
        <v>1216</v>
      </c>
      <c r="D139" s="207" t="s">
        <v>1214</v>
      </c>
      <c r="E139" s="195" t="s">
        <v>1217</v>
      </c>
      <c r="F139" s="208" t="s">
        <v>1208</v>
      </c>
      <c r="G139" s="571" t="s">
        <v>1247</v>
      </c>
      <c r="H139" s="571" t="s">
        <v>1244</v>
      </c>
      <c r="I139" s="205" t="s">
        <v>1248</v>
      </c>
      <c r="J139" s="205" t="s">
        <v>393</v>
      </c>
      <c r="K139" s="215">
        <v>0</v>
      </c>
      <c r="L139" s="217" t="s">
        <v>1249</v>
      </c>
      <c r="M139" s="201">
        <v>8</v>
      </c>
      <c r="N139" s="201">
        <v>8</v>
      </c>
      <c r="O139" s="202">
        <f t="shared" si="4"/>
        <v>1</v>
      </c>
      <c r="P139" s="201">
        <v>100</v>
      </c>
      <c r="Q139" s="203" t="e">
        <f t="shared" si="5"/>
        <v>#DIV/0!</v>
      </c>
      <c r="R139" s="213" t="s">
        <v>1245</v>
      </c>
    </row>
    <row r="140" spans="1:18" ht="28" x14ac:dyDescent="0.15">
      <c r="A140" s="567" t="s">
        <v>303</v>
      </c>
      <c r="B140" s="214" t="s">
        <v>1206</v>
      </c>
      <c r="C140" s="570" t="s">
        <v>1184</v>
      </c>
      <c r="D140" s="207" t="s">
        <v>1214</v>
      </c>
      <c r="E140" s="195" t="s">
        <v>393</v>
      </c>
      <c r="F140" s="208" t="s">
        <v>1208</v>
      </c>
      <c r="G140" s="569" t="s">
        <v>1247</v>
      </c>
      <c r="H140" s="571" t="s">
        <v>1244</v>
      </c>
      <c r="I140" s="205" t="s">
        <v>1248</v>
      </c>
      <c r="J140" s="205" t="s">
        <v>393</v>
      </c>
      <c r="K140" s="215">
        <v>0</v>
      </c>
      <c r="L140" s="216" t="s">
        <v>1249</v>
      </c>
      <c r="M140" s="201">
        <v>42</v>
      </c>
      <c r="N140" s="201">
        <v>42</v>
      </c>
      <c r="O140" s="202">
        <f t="shared" si="4"/>
        <v>1</v>
      </c>
      <c r="P140" s="201">
        <v>100</v>
      </c>
      <c r="Q140" s="203" t="e">
        <f t="shared" si="5"/>
        <v>#DIV/0!</v>
      </c>
      <c r="R140" s="213" t="s">
        <v>1245</v>
      </c>
    </row>
    <row r="141" spans="1:18" ht="28" x14ac:dyDescent="0.15">
      <c r="A141" s="567" t="s">
        <v>303</v>
      </c>
      <c r="B141" s="214" t="s">
        <v>1206</v>
      </c>
      <c r="C141" s="570" t="s">
        <v>1203</v>
      </c>
      <c r="D141" s="207" t="s">
        <v>1218</v>
      </c>
      <c r="E141" s="195" t="s">
        <v>393</v>
      </c>
      <c r="F141" s="208" t="s">
        <v>1208</v>
      </c>
      <c r="G141" s="571" t="s">
        <v>1247</v>
      </c>
      <c r="H141" s="571" t="s">
        <v>1244</v>
      </c>
      <c r="I141" s="205" t="s">
        <v>1248</v>
      </c>
      <c r="J141" s="205" t="s">
        <v>393</v>
      </c>
      <c r="K141" s="215">
        <v>0</v>
      </c>
      <c r="L141" s="217" t="s">
        <v>1249</v>
      </c>
      <c r="M141" s="201">
        <v>99</v>
      </c>
      <c r="N141" s="201">
        <v>99</v>
      </c>
      <c r="O141" s="202">
        <f t="shared" si="4"/>
        <v>1</v>
      </c>
      <c r="P141" s="201">
        <v>100</v>
      </c>
      <c r="Q141" s="203" t="e">
        <f t="shared" si="5"/>
        <v>#DIV/0!</v>
      </c>
      <c r="R141" s="213" t="s">
        <v>1245</v>
      </c>
    </row>
    <row r="142" spans="1:18" ht="28" x14ac:dyDescent="0.15">
      <c r="A142" s="567" t="s">
        <v>303</v>
      </c>
      <c r="B142" s="214" t="s">
        <v>1206</v>
      </c>
      <c r="C142" s="570" t="s">
        <v>1219</v>
      </c>
      <c r="D142" s="207" t="s">
        <v>1218</v>
      </c>
      <c r="E142" s="195" t="s">
        <v>393</v>
      </c>
      <c r="F142" s="208" t="s">
        <v>1208</v>
      </c>
      <c r="G142" s="569" t="s">
        <v>1247</v>
      </c>
      <c r="H142" s="571" t="s">
        <v>1244</v>
      </c>
      <c r="I142" s="205" t="s">
        <v>1248</v>
      </c>
      <c r="J142" s="205" t="s">
        <v>393</v>
      </c>
      <c r="K142" s="215">
        <v>0</v>
      </c>
      <c r="L142" s="216" t="s">
        <v>1249</v>
      </c>
      <c r="M142" s="201">
        <v>19</v>
      </c>
      <c r="N142" s="201">
        <v>19</v>
      </c>
      <c r="O142" s="202">
        <f t="shared" si="4"/>
        <v>1</v>
      </c>
      <c r="P142" s="201">
        <v>100</v>
      </c>
      <c r="Q142" s="203" t="e">
        <f t="shared" si="5"/>
        <v>#DIV/0!</v>
      </c>
      <c r="R142" s="213" t="s">
        <v>1245</v>
      </c>
    </row>
    <row r="143" spans="1:18" ht="28" x14ac:dyDescent="0.15">
      <c r="A143" s="567" t="s">
        <v>303</v>
      </c>
      <c r="B143" s="214" t="s">
        <v>1206</v>
      </c>
      <c r="C143" s="570" t="s">
        <v>1220</v>
      </c>
      <c r="D143" s="207" t="s">
        <v>1218</v>
      </c>
      <c r="E143" s="195" t="s">
        <v>393</v>
      </c>
      <c r="F143" s="208" t="s">
        <v>1208</v>
      </c>
      <c r="G143" s="571" t="s">
        <v>1247</v>
      </c>
      <c r="H143" s="571" t="s">
        <v>1244</v>
      </c>
      <c r="I143" s="205" t="s">
        <v>1248</v>
      </c>
      <c r="J143" s="205" t="s">
        <v>393</v>
      </c>
      <c r="K143" s="215">
        <v>0</v>
      </c>
      <c r="L143" s="217" t="s">
        <v>1249</v>
      </c>
      <c r="M143" s="201">
        <v>5</v>
      </c>
      <c r="N143" s="201">
        <v>5</v>
      </c>
      <c r="O143" s="202">
        <f t="shared" si="4"/>
        <v>1</v>
      </c>
      <c r="P143" s="201">
        <v>100</v>
      </c>
      <c r="Q143" s="203" t="e">
        <f t="shared" si="5"/>
        <v>#DIV/0!</v>
      </c>
      <c r="R143" s="213" t="s">
        <v>1245</v>
      </c>
    </row>
    <row r="144" spans="1:18" ht="28" x14ac:dyDescent="0.15">
      <c r="A144" s="567" t="s">
        <v>303</v>
      </c>
      <c r="B144" s="214" t="s">
        <v>1206</v>
      </c>
      <c r="C144" s="570" t="s">
        <v>1203</v>
      </c>
      <c r="D144" s="207" t="s">
        <v>1221</v>
      </c>
      <c r="E144" s="195" t="s">
        <v>393</v>
      </c>
      <c r="F144" s="208" t="s">
        <v>1208</v>
      </c>
      <c r="G144" s="569" t="s">
        <v>1247</v>
      </c>
      <c r="H144" s="571" t="s">
        <v>1244</v>
      </c>
      <c r="I144" s="205" t="s">
        <v>1248</v>
      </c>
      <c r="J144" s="205" t="s">
        <v>393</v>
      </c>
      <c r="K144" s="215">
        <v>0</v>
      </c>
      <c r="L144" s="216" t="s">
        <v>1249</v>
      </c>
      <c r="M144" s="201">
        <v>70</v>
      </c>
      <c r="N144" s="201">
        <v>70</v>
      </c>
      <c r="O144" s="202">
        <f t="shared" si="4"/>
        <v>1</v>
      </c>
      <c r="P144" s="201">
        <v>100</v>
      </c>
      <c r="Q144" s="203" t="e">
        <f t="shared" si="5"/>
        <v>#DIV/0!</v>
      </c>
      <c r="R144" s="213" t="s">
        <v>1245</v>
      </c>
    </row>
    <row r="145" spans="1:18" ht="28" x14ac:dyDescent="0.15">
      <c r="A145" s="567" t="s">
        <v>303</v>
      </c>
      <c r="B145" s="214" t="s">
        <v>1206</v>
      </c>
      <c r="C145" s="570" t="s">
        <v>1219</v>
      </c>
      <c r="D145" s="207" t="s">
        <v>1221</v>
      </c>
      <c r="E145" s="195" t="s">
        <v>393</v>
      </c>
      <c r="F145" s="208" t="s">
        <v>1208</v>
      </c>
      <c r="G145" s="571" t="s">
        <v>1247</v>
      </c>
      <c r="H145" s="571" t="s">
        <v>1244</v>
      </c>
      <c r="I145" s="205" t="s">
        <v>1248</v>
      </c>
      <c r="J145" s="205" t="s">
        <v>393</v>
      </c>
      <c r="K145" s="215">
        <v>0</v>
      </c>
      <c r="L145" s="217" t="s">
        <v>1249</v>
      </c>
      <c r="M145" s="201">
        <v>11</v>
      </c>
      <c r="N145" s="201">
        <v>11</v>
      </c>
      <c r="O145" s="202">
        <f t="shared" si="4"/>
        <v>1</v>
      </c>
      <c r="P145" s="201">
        <v>100</v>
      </c>
      <c r="Q145" s="203" t="e">
        <f t="shared" si="5"/>
        <v>#DIV/0!</v>
      </c>
      <c r="R145" s="213" t="s">
        <v>1245</v>
      </c>
    </row>
    <row r="146" spans="1:18" ht="28" x14ac:dyDescent="0.15">
      <c r="A146" s="567" t="s">
        <v>303</v>
      </c>
      <c r="B146" s="214" t="s">
        <v>1206</v>
      </c>
      <c r="C146" s="570" t="s">
        <v>1213</v>
      </c>
      <c r="D146" s="207" t="s">
        <v>1222</v>
      </c>
      <c r="E146" s="195" t="s">
        <v>1223</v>
      </c>
      <c r="F146" s="208" t="s">
        <v>1208</v>
      </c>
      <c r="G146" s="569" t="s">
        <v>1247</v>
      </c>
      <c r="H146" s="571" t="s">
        <v>1244</v>
      </c>
      <c r="I146" s="205" t="s">
        <v>1248</v>
      </c>
      <c r="J146" s="205" t="s">
        <v>393</v>
      </c>
      <c r="K146" s="215">
        <v>0</v>
      </c>
      <c r="L146" s="216" t="s">
        <v>1249</v>
      </c>
      <c r="M146" s="201">
        <v>8</v>
      </c>
      <c r="N146" s="201">
        <v>8</v>
      </c>
      <c r="O146" s="202">
        <f t="shared" si="4"/>
        <v>1</v>
      </c>
      <c r="P146" s="201">
        <v>100</v>
      </c>
      <c r="Q146" s="203" t="e">
        <f t="shared" si="5"/>
        <v>#DIV/0!</v>
      </c>
      <c r="R146" s="213" t="s">
        <v>1245</v>
      </c>
    </row>
    <row r="147" spans="1:18" ht="28" x14ac:dyDescent="0.15">
      <c r="A147" s="567" t="s">
        <v>303</v>
      </c>
      <c r="B147" s="214" t="s">
        <v>1206</v>
      </c>
      <c r="C147" s="570" t="s">
        <v>1219</v>
      </c>
      <c r="D147" s="207" t="s">
        <v>1222</v>
      </c>
      <c r="E147" s="195" t="s">
        <v>393</v>
      </c>
      <c r="F147" s="208" t="s">
        <v>1208</v>
      </c>
      <c r="G147" s="571" t="s">
        <v>1247</v>
      </c>
      <c r="H147" s="571" t="s">
        <v>1244</v>
      </c>
      <c r="I147" s="205" t="s">
        <v>1248</v>
      </c>
      <c r="J147" s="205" t="s">
        <v>393</v>
      </c>
      <c r="K147" s="215">
        <v>0</v>
      </c>
      <c r="L147" s="217" t="s">
        <v>1249</v>
      </c>
      <c r="M147" s="201">
        <v>12</v>
      </c>
      <c r="N147" s="201">
        <v>12</v>
      </c>
      <c r="O147" s="202">
        <f t="shared" si="4"/>
        <v>1</v>
      </c>
      <c r="P147" s="201">
        <v>100</v>
      </c>
      <c r="Q147" s="203" t="e">
        <f t="shared" si="5"/>
        <v>#DIV/0!</v>
      </c>
      <c r="R147" s="213" t="s">
        <v>1245</v>
      </c>
    </row>
    <row r="148" spans="1:18" ht="28" x14ac:dyDescent="0.15">
      <c r="A148" s="567" t="s">
        <v>303</v>
      </c>
      <c r="B148" s="214" t="s">
        <v>1206</v>
      </c>
      <c r="C148" s="570" t="s">
        <v>1224</v>
      </c>
      <c r="D148" s="207" t="s">
        <v>1222</v>
      </c>
      <c r="E148" s="195" t="s">
        <v>1225</v>
      </c>
      <c r="F148" s="208" t="s">
        <v>1208</v>
      </c>
      <c r="G148" s="569" t="s">
        <v>1247</v>
      </c>
      <c r="H148" s="571" t="s">
        <v>1244</v>
      </c>
      <c r="I148" s="205" t="s">
        <v>1248</v>
      </c>
      <c r="J148" s="205" t="s">
        <v>393</v>
      </c>
      <c r="K148" s="215">
        <v>0</v>
      </c>
      <c r="L148" s="216" t="s">
        <v>1249</v>
      </c>
      <c r="M148" s="201">
        <v>8</v>
      </c>
      <c r="N148" s="201">
        <v>8</v>
      </c>
      <c r="O148" s="202">
        <f t="shared" si="4"/>
        <v>1</v>
      </c>
      <c r="P148" s="201">
        <v>100</v>
      </c>
      <c r="Q148" s="203" t="e">
        <f t="shared" si="5"/>
        <v>#DIV/0!</v>
      </c>
      <c r="R148" s="213" t="s">
        <v>1245</v>
      </c>
    </row>
    <row r="149" spans="1:18" ht="28" x14ac:dyDescent="0.15">
      <c r="A149" s="567" t="s">
        <v>303</v>
      </c>
      <c r="B149" s="214" t="s">
        <v>1206</v>
      </c>
      <c r="C149" s="570" t="s">
        <v>1219</v>
      </c>
      <c r="D149" s="207" t="s">
        <v>1226</v>
      </c>
      <c r="E149" s="195" t="s">
        <v>393</v>
      </c>
      <c r="F149" s="208" t="s">
        <v>1208</v>
      </c>
      <c r="G149" s="571" t="s">
        <v>1247</v>
      </c>
      <c r="H149" s="571" t="s">
        <v>1244</v>
      </c>
      <c r="I149" s="205" t="s">
        <v>1248</v>
      </c>
      <c r="J149" s="205" t="s">
        <v>393</v>
      </c>
      <c r="K149" s="215">
        <v>0</v>
      </c>
      <c r="L149" s="217" t="s">
        <v>1249</v>
      </c>
      <c r="M149" s="201">
        <v>5</v>
      </c>
      <c r="N149" s="201">
        <v>5</v>
      </c>
      <c r="O149" s="202">
        <f t="shared" si="4"/>
        <v>1</v>
      </c>
      <c r="P149" s="201">
        <v>100</v>
      </c>
      <c r="Q149" s="203" t="e">
        <f t="shared" si="5"/>
        <v>#DIV/0!</v>
      </c>
      <c r="R149" s="213" t="s">
        <v>1245</v>
      </c>
    </row>
    <row r="150" spans="1:18" ht="28" x14ac:dyDescent="0.15">
      <c r="A150" s="567" t="s">
        <v>303</v>
      </c>
      <c r="B150" s="214" t="s">
        <v>1206</v>
      </c>
      <c r="C150" s="570" t="s">
        <v>1227</v>
      </c>
      <c r="D150" s="207" t="s">
        <v>1226</v>
      </c>
      <c r="E150" s="195" t="s">
        <v>1228</v>
      </c>
      <c r="F150" s="208" t="s">
        <v>1208</v>
      </c>
      <c r="G150" s="569" t="s">
        <v>1247</v>
      </c>
      <c r="H150" s="571" t="s">
        <v>1244</v>
      </c>
      <c r="I150" s="205" t="s">
        <v>1248</v>
      </c>
      <c r="J150" s="205" t="s">
        <v>393</v>
      </c>
      <c r="K150" s="215">
        <v>0</v>
      </c>
      <c r="L150" s="216" t="s">
        <v>1249</v>
      </c>
      <c r="M150" s="201">
        <v>7</v>
      </c>
      <c r="N150" s="201">
        <v>7</v>
      </c>
      <c r="O150" s="202">
        <f t="shared" si="4"/>
        <v>1</v>
      </c>
      <c r="P150" s="201">
        <v>100</v>
      </c>
      <c r="Q150" s="203" t="e">
        <f t="shared" si="5"/>
        <v>#DIV/0!</v>
      </c>
      <c r="R150" s="213" t="s">
        <v>1245</v>
      </c>
    </row>
    <row r="151" spans="1:18" ht="28" x14ac:dyDescent="0.15">
      <c r="A151" s="567" t="s">
        <v>303</v>
      </c>
      <c r="B151" s="214" t="s">
        <v>1206</v>
      </c>
      <c r="C151" s="570" t="s">
        <v>1184</v>
      </c>
      <c r="D151" s="207" t="s">
        <v>1207</v>
      </c>
      <c r="E151" s="195" t="s">
        <v>393</v>
      </c>
      <c r="F151" s="208" t="s">
        <v>1208</v>
      </c>
      <c r="G151" s="571" t="s">
        <v>1250</v>
      </c>
      <c r="H151" s="571" t="s">
        <v>1234</v>
      </c>
      <c r="I151" s="205" t="s">
        <v>1235</v>
      </c>
      <c r="J151" s="205" t="s">
        <v>1212</v>
      </c>
      <c r="K151" s="215">
        <v>0.15</v>
      </c>
      <c r="L151" s="217"/>
      <c r="M151" s="201">
        <v>613</v>
      </c>
      <c r="N151" s="201">
        <v>90</v>
      </c>
      <c r="O151" s="202">
        <f t="shared" si="4"/>
        <v>0.14681892332789559</v>
      </c>
      <c r="P151" s="201">
        <v>98</v>
      </c>
      <c r="Q151" s="203">
        <f t="shared" si="5"/>
        <v>97.879282218597069</v>
      </c>
      <c r="R151" s="213"/>
    </row>
    <row r="152" spans="1:18" ht="28" x14ac:dyDescent="0.15">
      <c r="A152" s="567" t="s">
        <v>303</v>
      </c>
      <c r="B152" s="214" t="s">
        <v>1206</v>
      </c>
      <c r="C152" s="570" t="s">
        <v>1213</v>
      </c>
      <c r="D152" s="207" t="s">
        <v>1214</v>
      </c>
      <c r="E152" s="195" t="s">
        <v>1215</v>
      </c>
      <c r="F152" s="208" t="s">
        <v>1208</v>
      </c>
      <c r="G152" s="569" t="s">
        <v>1250</v>
      </c>
      <c r="H152" s="571" t="s">
        <v>1234</v>
      </c>
      <c r="I152" s="205" t="s">
        <v>1235</v>
      </c>
      <c r="J152" s="205" t="s">
        <v>1212</v>
      </c>
      <c r="K152" s="215">
        <v>0.25</v>
      </c>
      <c r="L152" s="216"/>
      <c r="M152" s="201">
        <v>8</v>
      </c>
      <c r="N152" s="201">
        <v>3</v>
      </c>
      <c r="O152" s="202">
        <f t="shared" si="4"/>
        <v>0.375</v>
      </c>
      <c r="P152" s="201">
        <v>150</v>
      </c>
      <c r="Q152" s="203">
        <f t="shared" si="5"/>
        <v>150</v>
      </c>
      <c r="R152" s="213"/>
    </row>
    <row r="153" spans="1:18" ht="28" x14ac:dyDescent="0.15">
      <c r="A153" s="567" t="s">
        <v>303</v>
      </c>
      <c r="B153" s="214" t="s">
        <v>1206</v>
      </c>
      <c r="C153" s="570" t="s">
        <v>1216</v>
      </c>
      <c r="D153" s="207" t="s">
        <v>1214</v>
      </c>
      <c r="E153" s="195" t="s">
        <v>1217</v>
      </c>
      <c r="F153" s="208" t="s">
        <v>1208</v>
      </c>
      <c r="G153" s="571" t="s">
        <v>1250</v>
      </c>
      <c r="H153" s="571" t="s">
        <v>1236</v>
      </c>
      <c r="I153" s="205" t="s">
        <v>1235</v>
      </c>
      <c r="J153" s="205" t="s">
        <v>1212</v>
      </c>
      <c r="K153" s="215">
        <v>0.25</v>
      </c>
      <c r="L153" s="217"/>
      <c r="M153" s="201">
        <v>8</v>
      </c>
      <c r="N153" s="201">
        <v>1</v>
      </c>
      <c r="O153" s="202">
        <f t="shared" si="4"/>
        <v>0.125</v>
      </c>
      <c r="P153" s="201">
        <v>50</v>
      </c>
      <c r="Q153" s="203">
        <f t="shared" si="5"/>
        <v>50</v>
      </c>
      <c r="R153" s="213"/>
    </row>
    <row r="154" spans="1:18" ht="28" x14ac:dyDescent="0.15">
      <c r="A154" s="567" t="s">
        <v>303</v>
      </c>
      <c r="B154" s="214" t="s">
        <v>1206</v>
      </c>
      <c r="C154" s="570" t="s">
        <v>1184</v>
      </c>
      <c r="D154" s="207" t="s">
        <v>1214</v>
      </c>
      <c r="E154" s="195" t="s">
        <v>393</v>
      </c>
      <c r="F154" s="208" t="s">
        <v>1208</v>
      </c>
      <c r="G154" s="569" t="s">
        <v>1250</v>
      </c>
      <c r="H154" s="571" t="s">
        <v>1236</v>
      </c>
      <c r="I154" s="205" t="s">
        <v>1235</v>
      </c>
      <c r="J154" s="205" t="s">
        <v>1212</v>
      </c>
      <c r="K154" s="215">
        <v>0.3</v>
      </c>
      <c r="L154" s="216"/>
      <c r="M154" s="201">
        <v>42</v>
      </c>
      <c r="N154" s="201">
        <v>19</v>
      </c>
      <c r="O154" s="202">
        <f t="shared" si="4"/>
        <v>0.45238095238095238</v>
      </c>
      <c r="P154" s="201">
        <v>151</v>
      </c>
      <c r="Q154" s="203">
        <f t="shared" si="5"/>
        <v>150.79365079365078</v>
      </c>
      <c r="R154" s="213"/>
    </row>
    <row r="155" spans="1:18" ht="28" x14ac:dyDescent="0.15">
      <c r="A155" s="567" t="s">
        <v>303</v>
      </c>
      <c r="B155" s="214" t="s">
        <v>1206</v>
      </c>
      <c r="C155" s="570" t="s">
        <v>1203</v>
      </c>
      <c r="D155" s="207" t="s">
        <v>1218</v>
      </c>
      <c r="E155" s="195" t="s">
        <v>393</v>
      </c>
      <c r="F155" s="208" t="s">
        <v>1208</v>
      </c>
      <c r="G155" s="571" t="s">
        <v>1250</v>
      </c>
      <c r="H155" s="571" t="s">
        <v>1236</v>
      </c>
      <c r="I155" s="205" t="s">
        <v>1235</v>
      </c>
      <c r="J155" s="205" t="s">
        <v>1212</v>
      </c>
      <c r="K155" s="215">
        <v>0.38</v>
      </c>
      <c r="L155" s="217"/>
      <c r="M155" s="201">
        <v>99</v>
      </c>
      <c r="N155" s="201">
        <v>36</v>
      </c>
      <c r="O155" s="202">
        <f t="shared" si="4"/>
        <v>0.36363636363636365</v>
      </c>
      <c r="P155" s="201">
        <v>96</v>
      </c>
      <c r="Q155" s="203">
        <f t="shared" si="5"/>
        <v>95.693779904306226</v>
      </c>
      <c r="R155" s="213"/>
    </row>
    <row r="156" spans="1:18" ht="28" x14ac:dyDescent="0.15">
      <c r="A156" s="567" t="s">
        <v>303</v>
      </c>
      <c r="B156" s="214" t="s">
        <v>1206</v>
      </c>
      <c r="C156" s="570" t="s">
        <v>1219</v>
      </c>
      <c r="D156" s="207" t="s">
        <v>1218</v>
      </c>
      <c r="E156" s="195" t="s">
        <v>393</v>
      </c>
      <c r="F156" s="208" t="s">
        <v>1208</v>
      </c>
      <c r="G156" s="569" t="s">
        <v>1250</v>
      </c>
      <c r="H156" s="571" t="s">
        <v>1236</v>
      </c>
      <c r="I156" s="205" t="s">
        <v>1235</v>
      </c>
      <c r="J156" s="205" t="s">
        <v>1212</v>
      </c>
      <c r="K156" s="215">
        <v>0.4</v>
      </c>
      <c r="L156" s="216"/>
      <c r="M156" s="201">
        <v>19</v>
      </c>
      <c r="N156" s="201">
        <v>8</v>
      </c>
      <c r="O156" s="202">
        <f t="shared" si="4"/>
        <v>0.42105263157894735</v>
      </c>
      <c r="P156" s="201">
        <v>105</v>
      </c>
      <c r="Q156" s="203">
        <f t="shared" si="5"/>
        <v>105.26315789473682</v>
      </c>
      <c r="R156" s="213"/>
    </row>
    <row r="157" spans="1:18" ht="28" x14ac:dyDescent="0.15">
      <c r="A157" s="567" t="s">
        <v>303</v>
      </c>
      <c r="B157" s="214" t="s">
        <v>1206</v>
      </c>
      <c r="C157" s="570" t="s">
        <v>1220</v>
      </c>
      <c r="D157" s="207" t="s">
        <v>1218</v>
      </c>
      <c r="E157" s="195" t="s">
        <v>393</v>
      </c>
      <c r="F157" s="208" t="s">
        <v>1208</v>
      </c>
      <c r="G157" s="571" t="s">
        <v>1250</v>
      </c>
      <c r="H157" s="571" t="s">
        <v>1236</v>
      </c>
      <c r="I157" s="205" t="s">
        <v>1235</v>
      </c>
      <c r="J157" s="205" t="s">
        <v>1212</v>
      </c>
      <c r="K157" s="215">
        <v>0.38</v>
      </c>
      <c r="L157" s="217"/>
      <c r="M157" s="201">
        <v>5</v>
      </c>
      <c r="N157" s="201">
        <v>1</v>
      </c>
      <c r="O157" s="202">
        <f t="shared" si="4"/>
        <v>0.2</v>
      </c>
      <c r="P157" s="201">
        <v>53</v>
      </c>
      <c r="Q157" s="203">
        <f t="shared" si="5"/>
        <v>52.631578947368425</v>
      </c>
      <c r="R157" s="213"/>
    </row>
    <row r="158" spans="1:18" ht="28" x14ac:dyDescent="0.15">
      <c r="A158" s="567" t="s">
        <v>303</v>
      </c>
      <c r="B158" s="214" t="s">
        <v>1206</v>
      </c>
      <c r="C158" s="570" t="s">
        <v>1203</v>
      </c>
      <c r="D158" s="207" t="s">
        <v>1221</v>
      </c>
      <c r="E158" s="195" t="s">
        <v>393</v>
      </c>
      <c r="F158" s="208" t="s">
        <v>1208</v>
      </c>
      <c r="G158" s="569" t="s">
        <v>1250</v>
      </c>
      <c r="H158" s="571" t="s">
        <v>1236</v>
      </c>
      <c r="I158" s="205" t="s">
        <v>1235</v>
      </c>
      <c r="J158" s="205" t="s">
        <v>1212</v>
      </c>
      <c r="K158" s="215">
        <v>0.4</v>
      </c>
      <c r="L158" s="216"/>
      <c r="M158" s="201">
        <v>70</v>
      </c>
      <c r="N158" s="201">
        <v>23</v>
      </c>
      <c r="O158" s="202">
        <f t="shared" si="4"/>
        <v>0.32857142857142857</v>
      </c>
      <c r="P158" s="201">
        <v>82</v>
      </c>
      <c r="Q158" s="203">
        <f t="shared" si="5"/>
        <v>82.142857142857139</v>
      </c>
      <c r="R158" s="213"/>
    </row>
    <row r="159" spans="1:18" ht="28" x14ac:dyDescent="0.15">
      <c r="A159" s="567" t="s">
        <v>303</v>
      </c>
      <c r="B159" s="214" t="s">
        <v>1206</v>
      </c>
      <c r="C159" s="570" t="s">
        <v>1219</v>
      </c>
      <c r="D159" s="207" t="s">
        <v>1221</v>
      </c>
      <c r="E159" s="195" t="s">
        <v>393</v>
      </c>
      <c r="F159" s="208" t="s">
        <v>1208</v>
      </c>
      <c r="G159" s="571" t="s">
        <v>1250</v>
      </c>
      <c r="H159" s="571" t="s">
        <v>1236</v>
      </c>
      <c r="I159" s="205" t="s">
        <v>1235</v>
      </c>
      <c r="J159" s="205" t="s">
        <v>1212</v>
      </c>
      <c r="K159" s="215">
        <v>0.4</v>
      </c>
      <c r="L159" s="217"/>
      <c r="M159" s="201">
        <v>11</v>
      </c>
      <c r="N159" s="201">
        <v>5</v>
      </c>
      <c r="O159" s="202">
        <f t="shared" si="4"/>
        <v>0.45454545454545453</v>
      </c>
      <c r="P159" s="201">
        <v>114</v>
      </c>
      <c r="Q159" s="203">
        <f t="shared" si="5"/>
        <v>113.63636363636363</v>
      </c>
      <c r="R159" s="213"/>
    </row>
    <row r="160" spans="1:18" ht="14" x14ac:dyDescent="0.15">
      <c r="A160" s="567" t="s">
        <v>303</v>
      </c>
      <c r="B160" s="214" t="s">
        <v>1206</v>
      </c>
      <c r="C160" s="570" t="s">
        <v>1213</v>
      </c>
      <c r="D160" s="207" t="s">
        <v>1222</v>
      </c>
      <c r="E160" s="195" t="s">
        <v>1223</v>
      </c>
      <c r="F160" s="208" t="s">
        <v>1208</v>
      </c>
      <c r="G160" s="569" t="s">
        <v>1250</v>
      </c>
      <c r="H160" s="571" t="s">
        <v>1234</v>
      </c>
      <c r="I160" s="205" t="s">
        <v>1211</v>
      </c>
      <c r="J160" s="205" t="s">
        <v>1212</v>
      </c>
      <c r="K160" s="215">
        <v>1</v>
      </c>
      <c r="L160" s="216"/>
      <c r="M160" s="201">
        <v>8</v>
      </c>
      <c r="N160" s="201">
        <v>3</v>
      </c>
      <c r="O160" s="202">
        <f t="shared" si="4"/>
        <v>0.375</v>
      </c>
      <c r="P160" s="201">
        <v>38</v>
      </c>
      <c r="Q160" s="203">
        <f t="shared" si="5"/>
        <v>37.5</v>
      </c>
      <c r="R160" s="213"/>
    </row>
    <row r="161" spans="1:18" ht="28" x14ac:dyDescent="0.15">
      <c r="A161" s="567" t="s">
        <v>303</v>
      </c>
      <c r="B161" s="214" t="s">
        <v>1206</v>
      </c>
      <c r="C161" s="570" t="s">
        <v>1219</v>
      </c>
      <c r="D161" s="207" t="s">
        <v>1222</v>
      </c>
      <c r="E161" s="195" t="s">
        <v>393</v>
      </c>
      <c r="F161" s="208" t="s">
        <v>1208</v>
      </c>
      <c r="G161" s="571" t="s">
        <v>1250</v>
      </c>
      <c r="H161" s="571" t="s">
        <v>1236</v>
      </c>
      <c r="I161" s="205" t="s">
        <v>1235</v>
      </c>
      <c r="J161" s="205" t="s">
        <v>1212</v>
      </c>
      <c r="K161" s="215">
        <v>0.5</v>
      </c>
      <c r="L161" s="217"/>
      <c r="M161" s="201">
        <v>12</v>
      </c>
      <c r="N161" s="201">
        <v>6</v>
      </c>
      <c r="O161" s="202">
        <f t="shared" si="4"/>
        <v>0.5</v>
      </c>
      <c r="P161" s="201">
        <v>100</v>
      </c>
      <c r="Q161" s="203">
        <f t="shared" si="5"/>
        <v>100</v>
      </c>
      <c r="R161" s="213"/>
    </row>
    <row r="162" spans="1:18" ht="14" x14ac:dyDescent="0.15">
      <c r="A162" s="567" t="s">
        <v>303</v>
      </c>
      <c r="B162" s="214" t="s">
        <v>1206</v>
      </c>
      <c r="C162" s="570" t="s">
        <v>1224</v>
      </c>
      <c r="D162" s="207" t="s">
        <v>1222</v>
      </c>
      <c r="E162" s="195" t="s">
        <v>1225</v>
      </c>
      <c r="F162" s="208" t="s">
        <v>1208</v>
      </c>
      <c r="G162" s="569" t="s">
        <v>1250</v>
      </c>
      <c r="H162" s="571" t="s">
        <v>1234</v>
      </c>
      <c r="I162" s="205" t="s">
        <v>1211</v>
      </c>
      <c r="J162" s="205" t="s">
        <v>1212</v>
      </c>
      <c r="K162" s="215">
        <v>1</v>
      </c>
      <c r="L162" s="216"/>
      <c r="M162" s="201">
        <v>8</v>
      </c>
      <c r="N162" s="201">
        <v>3</v>
      </c>
      <c r="O162" s="202">
        <f t="shared" si="4"/>
        <v>0.375</v>
      </c>
      <c r="P162" s="201">
        <v>38</v>
      </c>
      <c r="Q162" s="203">
        <f t="shared" si="5"/>
        <v>37.5</v>
      </c>
      <c r="R162" s="213"/>
    </row>
    <row r="163" spans="1:18" ht="28" x14ac:dyDescent="0.15">
      <c r="A163" s="567" t="s">
        <v>303</v>
      </c>
      <c r="B163" s="214" t="s">
        <v>1206</v>
      </c>
      <c r="C163" s="570" t="s">
        <v>1219</v>
      </c>
      <c r="D163" s="207" t="s">
        <v>1226</v>
      </c>
      <c r="E163" s="195" t="s">
        <v>393</v>
      </c>
      <c r="F163" s="208" t="s">
        <v>1208</v>
      </c>
      <c r="G163" s="571" t="s">
        <v>1250</v>
      </c>
      <c r="H163" s="571" t="s">
        <v>1236</v>
      </c>
      <c r="I163" s="205" t="s">
        <v>1211</v>
      </c>
      <c r="J163" s="205" t="s">
        <v>1212</v>
      </c>
      <c r="K163" s="215">
        <v>1</v>
      </c>
      <c r="L163" s="217"/>
      <c r="M163" s="201">
        <v>5</v>
      </c>
      <c r="N163" s="201">
        <v>5</v>
      </c>
      <c r="O163" s="202">
        <f t="shared" si="4"/>
        <v>1</v>
      </c>
      <c r="P163" s="201">
        <v>100</v>
      </c>
      <c r="Q163" s="203">
        <f t="shared" si="5"/>
        <v>100</v>
      </c>
      <c r="R163" s="213"/>
    </row>
    <row r="164" spans="1:18" ht="14" x14ac:dyDescent="0.15">
      <c r="A164" s="567" t="s">
        <v>303</v>
      </c>
      <c r="B164" s="214" t="s">
        <v>1206</v>
      </c>
      <c r="C164" s="570" t="s">
        <v>1227</v>
      </c>
      <c r="D164" s="207" t="s">
        <v>1226</v>
      </c>
      <c r="E164" s="195" t="s">
        <v>1228</v>
      </c>
      <c r="F164" s="208" t="s">
        <v>1208</v>
      </c>
      <c r="G164" s="569" t="s">
        <v>1250</v>
      </c>
      <c r="H164" s="571" t="s">
        <v>1234</v>
      </c>
      <c r="I164" s="205" t="s">
        <v>1211</v>
      </c>
      <c r="J164" s="205" t="s">
        <v>1212</v>
      </c>
      <c r="K164" s="215">
        <v>1</v>
      </c>
      <c r="L164" s="216"/>
      <c r="M164" s="201">
        <v>7</v>
      </c>
      <c r="N164" s="201">
        <v>5</v>
      </c>
      <c r="O164" s="202">
        <f t="shared" si="4"/>
        <v>0.7142857142857143</v>
      </c>
      <c r="P164" s="201">
        <v>71</v>
      </c>
      <c r="Q164" s="203">
        <f t="shared" si="5"/>
        <v>71.428571428571416</v>
      </c>
      <c r="R164" s="213"/>
    </row>
    <row r="165" spans="1:18" ht="14" x14ac:dyDescent="0.15">
      <c r="A165" s="567" t="s">
        <v>303</v>
      </c>
      <c r="B165" s="214" t="s">
        <v>1206</v>
      </c>
      <c r="C165" s="570" t="s">
        <v>1184</v>
      </c>
      <c r="D165" s="207" t="s">
        <v>1207</v>
      </c>
      <c r="E165" s="195" t="s">
        <v>393</v>
      </c>
      <c r="F165" s="208" t="s">
        <v>1208</v>
      </c>
      <c r="G165" s="571" t="s">
        <v>1251</v>
      </c>
      <c r="H165" s="571" t="s">
        <v>1252</v>
      </c>
      <c r="I165" s="205" t="s">
        <v>1211</v>
      </c>
      <c r="J165" s="205" t="s">
        <v>1212</v>
      </c>
      <c r="K165" s="215">
        <v>1</v>
      </c>
      <c r="L165" s="217"/>
      <c r="M165" s="201">
        <v>613</v>
      </c>
      <c r="N165" s="201">
        <v>613</v>
      </c>
      <c r="O165" s="202">
        <f t="shared" si="4"/>
        <v>1</v>
      </c>
      <c r="P165" s="201">
        <v>100</v>
      </c>
      <c r="Q165" s="203">
        <f t="shared" si="5"/>
        <v>100</v>
      </c>
      <c r="R165" s="213"/>
    </row>
    <row r="166" spans="1:18" ht="14" x14ac:dyDescent="0.15">
      <c r="A166" s="567" t="s">
        <v>303</v>
      </c>
      <c r="B166" s="214" t="s">
        <v>1206</v>
      </c>
      <c r="C166" s="570" t="s">
        <v>1213</v>
      </c>
      <c r="D166" s="207" t="s">
        <v>1214</v>
      </c>
      <c r="E166" s="195" t="s">
        <v>1215</v>
      </c>
      <c r="F166" s="208" t="s">
        <v>1208</v>
      </c>
      <c r="G166" s="569" t="s">
        <v>1251</v>
      </c>
      <c r="H166" s="571" t="s">
        <v>1252</v>
      </c>
      <c r="I166" s="205" t="s">
        <v>1211</v>
      </c>
      <c r="J166" s="205" t="s">
        <v>1212</v>
      </c>
      <c r="K166" s="215">
        <v>1</v>
      </c>
      <c r="L166" s="216"/>
      <c r="M166" s="201">
        <v>8</v>
      </c>
      <c r="N166" s="201">
        <v>8</v>
      </c>
      <c r="O166" s="202">
        <f t="shared" si="4"/>
        <v>1</v>
      </c>
      <c r="P166" s="201">
        <v>100</v>
      </c>
      <c r="Q166" s="203">
        <f t="shared" si="5"/>
        <v>100</v>
      </c>
      <c r="R166" s="213"/>
    </row>
    <row r="167" spans="1:18" ht="28" x14ac:dyDescent="0.15">
      <c r="A167" s="567" t="s">
        <v>303</v>
      </c>
      <c r="B167" s="214" t="s">
        <v>1206</v>
      </c>
      <c r="C167" s="570" t="s">
        <v>1216</v>
      </c>
      <c r="D167" s="207" t="s">
        <v>1214</v>
      </c>
      <c r="E167" s="195" t="s">
        <v>1217</v>
      </c>
      <c r="F167" s="208" t="s">
        <v>1208</v>
      </c>
      <c r="G167" s="571" t="s">
        <v>1251</v>
      </c>
      <c r="H167" s="571" t="s">
        <v>1252</v>
      </c>
      <c r="I167" s="205" t="s">
        <v>1211</v>
      </c>
      <c r="J167" s="205" t="s">
        <v>1212</v>
      </c>
      <c r="K167" s="215">
        <v>1</v>
      </c>
      <c r="L167" s="217"/>
      <c r="M167" s="201">
        <v>8</v>
      </c>
      <c r="N167" s="201">
        <v>8</v>
      </c>
      <c r="O167" s="202">
        <f t="shared" si="4"/>
        <v>1</v>
      </c>
      <c r="P167" s="201">
        <v>100</v>
      </c>
      <c r="Q167" s="203">
        <f t="shared" si="5"/>
        <v>100</v>
      </c>
      <c r="R167" s="213"/>
    </row>
    <row r="168" spans="1:18" ht="14" x14ac:dyDescent="0.15">
      <c r="A168" s="567" t="s">
        <v>303</v>
      </c>
      <c r="B168" s="214" t="s">
        <v>1206</v>
      </c>
      <c r="C168" s="570" t="s">
        <v>1184</v>
      </c>
      <c r="D168" s="207" t="s">
        <v>1214</v>
      </c>
      <c r="E168" s="195" t="s">
        <v>393</v>
      </c>
      <c r="F168" s="208" t="s">
        <v>1208</v>
      </c>
      <c r="G168" s="569" t="s">
        <v>1251</v>
      </c>
      <c r="H168" s="571" t="s">
        <v>1252</v>
      </c>
      <c r="I168" s="205" t="s">
        <v>1211</v>
      </c>
      <c r="J168" s="205" t="s">
        <v>1212</v>
      </c>
      <c r="K168" s="215">
        <v>1</v>
      </c>
      <c r="L168" s="216"/>
      <c r="M168" s="201">
        <v>42</v>
      </c>
      <c r="N168" s="201">
        <v>42</v>
      </c>
      <c r="O168" s="202">
        <f t="shared" si="4"/>
        <v>1</v>
      </c>
      <c r="P168" s="201">
        <v>100</v>
      </c>
      <c r="Q168" s="203">
        <f t="shared" si="5"/>
        <v>100</v>
      </c>
      <c r="R168" s="213"/>
    </row>
    <row r="169" spans="1:18" ht="14" x14ac:dyDescent="0.15">
      <c r="A169" s="567" t="s">
        <v>303</v>
      </c>
      <c r="B169" s="214" t="s">
        <v>1206</v>
      </c>
      <c r="C169" s="570" t="s">
        <v>1203</v>
      </c>
      <c r="D169" s="207" t="s">
        <v>1218</v>
      </c>
      <c r="E169" s="195" t="s">
        <v>393</v>
      </c>
      <c r="F169" s="208" t="s">
        <v>1208</v>
      </c>
      <c r="G169" s="571" t="s">
        <v>1251</v>
      </c>
      <c r="H169" s="571" t="s">
        <v>1252</v>
      </c>
      <c r="I169" s="205" t="s">
        <v>1211</v>
      </c>
      <c r="J169" s="205" t="s">
        <v>1212</v>
      </c>
      <c r="K169" s="215">
        <v>1</v>
      </c>
      <c r="L169" s="217"/>
      <c r="M169" s="201">
        <v>99</v>
      </c>
      <c r="N169" s="201">
        <v>99</v>
      </c>
      <c r="O169" s="202">
        <f t="shared" si="4"/>
        <v>1</v>
      </c>
      <c r="P169" s="201">
        <v>100</v>
      </c>
      <c r="Q169" s="203">
        <f t="shared" si="5"/>
        <v>100</v>
      </c>
      <c r="R169" s="213"/>
    </row>
    <row r="170" spans="1:18" ht="28" x14ac:dyDescent="0.15">
      <c r="A170" s="567" t="s">
        <v>303</v>
      </c>
      <c r="B170" s="214" t="s">
        <v>1206</v>
      </c>
      <c r="C170" s="570" t="s">
        <v>1219</v>
      </c>
      <c r="D170" s="207" t="s">
        <v>1218</v>
      </c>
      <c r="E170" s="195" t="s">
        <v>393</v>
      </c>
      <c r="F170" s="208" t="s">
        <v>1208</v>
      </c>
      <c r="G170" s="569" t="s">
        <v>1251</v>
      </c>
      <c r="H170" s="571" t="s">
        <v>1252</v>
      </c>
      <c r="I170" s="205" t="s">
        <v>1211</v>
      </c>
      <c r="J170" s="205" t="s">
        <v>1212</v>
      </c>
      <c r="K170" s="215">
        <v>1</v>
      </c>
      <c r="L170" s="216"/>
      <c r="M170" s="201">
        <v>19</v>
      </c>
      <c r="N170" s="201">
        <v>19</v>
      </c>
      <c r="O170" s="202">
        <f t="shared" si="4"/>
        <v>1</v>
      </c>
      <c r="P170" s="201">
        <v>100</v>
      </c>
      <c r="Q170" s="203">
        <f t="shared" si="5"/>
        <v>100</v>
      </c>
      <c r="R170" s="213"/>
    </row>
    <row r="171" spans="1:18" ht="14" x14ac:dyDescent="0.15">
      <c r="A171" s="567" t="s">
        <v>303</v>
      </c>
      <c r="B171" s="214" t="s">
        <v>1206</v>
      </c>
      <c r="C171" s="570" t="s">
        <v>1220</v>
      </c>
      <c r="D171" s="207" t="s">
        <v>1218</v>
      </c>
      <c r="E171" s="195" t="s">
        <v>393</v>
      </c>
      <c r="F171" s="208" t="s">
        <v>1208</v>
      </c>
      <c r="G171" s="571" t="s">
        <v>1251</v>
      </c>
      <c r="H171" s="571" t="s">
        <v>1252</v>
      </c>
      <c r="I171" s="205" t="s">
        <v>1211</v>
      </c>
      <c r="J171" s="205" t="s">
        <v>1212</v>
      </c>
      <c r="K171" s="215">
        <v>1</v>
      </c>
      <c r="L171" s="217"/>
      <c r="M171" s="201">
        <v>5</v>
      </c>
      <c r="N171" s="201">
        <v>5</v>
      </c>
      <c r="O171" s="202">
        <f t="shared" si="4"/>
        <v>1</v>
      </c>
      <c r="P171" s="201">
        <v>100</v>
      </c>
      <c r="Q171" s="203">
        <f t="shared" si="5"/>
        <v>100</v>
      </c>
      <c r="R171" s="213"/>
    </row>
    <row r="172" spans="1:18" ht="14" x14ac:dyDescent="0.15">
      <c r="A172" s="567" t="s">
        <v>303</v>
      </c>
      <c r="B172" s="214" t="s">
        <v>1206</v>
      </c>
      <c r="C172" s="570" t="s">
        <v>1203</v>
      </c>
      <c r="D172" s="207" t="s">
        <v>1221</v>
      </c>
      <c r="E172" s="195" t="s">
        <v>393</v>
      </c>
      <c r="F172" s="208" t="s">
        <v>1208</v>
      </c>
      <c r="G172" s="569" t="s">
        <v>1251</v>
      </c>
      <c r="H172" s="571" t="s">
        <v>1252</v>
      </c>
      <c r="I172" s="205" t="s">
        <v>1211</v>
      </c>
      <c r="J172" s="205" t="s">
        <v>1212</v>
      </c>
      <c r="K172" s="215">
        <v>1</v>
      </c>
      <c r="L172" s="216"/>
      <c r="M172" s="201">
        <v>70</v>
      </c>
      <c r="N172" s="201">
        <v>70</v>
      </c>
      <c r="O172" s="202">
        <f t="shared" si="4"/>
        <v>1</v>
      </c>
      <c r="P172" s="201">
        <v>100</v>
      </c>
      <c r="Q172" s="203">
        <f t="shared" si="5"/>
        <v>100</v>
      </c>
      <c r="R172" s="213"/>
    </row>
    <row r="173" spans="1:18" ht="28" x14ac:dyDescent="0.15">
      <c r="A173" s="567" t="s">
        <v>303</v>
      </c>
      <c r="B173" s="214" t="s">
        <v>1206</v>
      </c>
      <c r="C173" s="570" t="s">
        <v>1219</v>
      </c>
      <c r="D173" s="207" t="s">
        <v>1221</v>
      </c>
      <c r="E173" s="195" t="s">
        <v>393</v>
      </c>
      <c r="F173" s="208" t="s">
        <v>1208</v>
      </c>
      <c r="G173" s="571" t="s">
        <v>1251</v>
      </c>
      <c r="H173" s="571" t="s">
        <v>1252</v>
      </c>
      <c r="I173" s="205" t="s">
        <v>1211</v>
      </c>
      <c r="J173" s="205" t="s">
        <v>1212</v>
      </c>
      <c r="K173" s="215">
        <v>1</v>
      </c>
      <c r="L173" s="217"/>
      <c r="M173" s="201">
        <v>11</v>
      </c>
      <c r="N173" s="201">
        <v>11</v>
      </c>
      <c r="O173" s="202">
        <f t="shared" si="4"/>
        <v>1</v>
      </c>
      <c r="P173" s="201">
        <v>100</v>
      </c>
      <c r="Q173" s="203">
        <f t="shared" si="5"/>
        <v>100</v>
      </c>
      <c r="R173" s="213"/>
    </row>
    <row r="174" spans="1:18" ht="14" x14ac:dyDescent="0.15">
      <c r="A174" s="567" t="s">
        <v>303</v>
      </c>
      <c r="B174" s="214" t="s">
        <v>1206</v>
      </c>
      <c r="C174" s="570" t="s">
        <v>1213</v>
      </c>
      <c r="D174" s="207" t="s">
        <v>1222</v>
      </c>
      <c r="E174" s="195" t="s">
        <v>1223</v>
      </c>
      <c r="F174" s="208" t="s">
        <v>1208</v>
      </c>
      <c r="G174" s="569" t="s">
        <v>1251</v>
      </c>
      <c r="H174" s="571" t="s">
        <v>1252</v>
      </c>
      <c r="I174" s="205" t="s">
        <v>1211</v>
      </c>
      <c r="J174" s="205" t="s">
        <v>1212</v>
      </c>
      <c r="K174" s="215">
        <v>1</v>
      </c>
      <c r="L174" s="216"/>
      <c r="M174" s="201">
        <v>8</v>
      </c>
      <c r="N174" s="201">
        <v>8</v>
      </c>
      <c r="O174" s="202">
        <f t="shared" si="4"/>
        <v>1</v>
      </c>
      <c r="P174" s="201">
        <v>100</v>
      </c>
      <c r="Q174" s="203">
        <f t="shared" si="5"/>
        <v>100</v>
      </c>
      <c r="R174" s="213"/>
    </row>
    <row r="175" spans="1:18" ht="28" x14ac:dyDescent="0.15">
      <c r="A175" s="567" t="s">
        <v>303</v>
      </c>
      <c r="B175" s="214" t="s">
        <v>1206</v>
      </c>
      <c r="C175" s="570" t="s">
        <v>1219</v>
      </c>
      <c r="D175" s="207" t="s">
        <v>1222</v>
      </c>
      <c r="E175" s="195" t="s">
        <v>393</v>
      </c>
      <c r="F175" s="208" t="s">
        <v>1208</v>
      </c>
      <c r="G175" s="571" t="s">
        <v>1251</v>
      </c>
      <c r="H175" s="571" t="s">
        <v>1252</v>
      </c>
      <c r="I175" s="205" t="s">
        <v>1211</v>
      </c>
      <c r="J175" s="205" t="s">
        <v>1212</v>
      </c>
      <c r="K175" s="215">
        <v>1</v>
      </c>
      <c r="L175" s="217"/>
      <c r="M175" s="201">
        <v>12</v>
      </c>
      <c r="N175" s="201">
        <v>12</v>
      </c>
      <c r="O175" s="202">
        <f t="shared" si="4"/>
        <v>1</v>
      </c>
      <c r="P175" s="201">
        <v>100</v>
      </c>
      <c r="Q175" s="203">
        <f t="shared" si="5"/>
        <v>100</v>
      </c>
      <c r="R175" s="213"/>
    </row>
    <row r="176" spans="1:18" ht="14" x14ac:dyDescent="0.15">
      <c r="A176" s="567" t="s">
        <v>303</v>
      </c>
      <c r="B176" s="214" t="s">
        <v>1206</v>
      </c>
      <c r="C176" s="570" t="s">
        <v>1224</v>
      </c>
      <c r="D176" s="207" t="s">
        <v>1222</v>
      </c>
      <c r="E176" s="195" t="s">
        <v>1225</v>
      </c>
      <c r="F176" s="208" t="s">
        <v>1208</v>
      </c>
      <c r="G176" s="569" t="s">
        <v>1251</v>
      </c>
      <c r="H176" s="571" t="s">
        <v>1252</v>
      </c>
      <c r="I176" s="205" t="s">
        <v>1211</v>
      </c>
      <c r="J176" s="205" t="s">
        <v>1212</v>
      </c>
      <c r="K176" s="215">
        <v>1</v>
      </c>
      <c r="L176" s="216"/>
      <c r="M176" s="201">
        <v>8</v>
      </c>
      <c r="N176" s="201">
        <v>8</v>
      </c>
      <c r="O176" s="202">
        <f t="shared" si="4"/>
        <v>1</v>
      </c>
      <c r="P176" s="201">
        <v>100</v>
      </c>
      <c r="Q176" s="203">
        <f t="shared" si="5"/>
        <v>100</v>
      </c>
      <c r="R176" s="213"/>
    </row>
    <row r="177" spans="1:18" ht="28" x14ac:dyDescent="0.15">
      <c r="A177" s="567" t="s">
        <v>303</v>
      </c>
      <c r="B177" s="214" t="s">
        <v>1206</v>
      </c>
      <c r="C177" s="570" t="s">
        <v>1219</v>
      </c>
      <c r="D177" s="207" t="s">
        <v>1226</v>
      </c>
      <c r="E177" s="195" t="s">
        <v>393</v>
      </c>
      <c r="F177" s="208" t="s">
        <v>1208</v>
      </c>
      <c r="G177" s="571" t="s">
        <v>1251</v>
      </c>
      <c r="H177" s="571" t="s">
        <v>1252</v>
      </c>
      <c r="I177" s="205" t="s">
        <v>1211</v>
      </c>
      <c r="J177" s="205" t="s">
        <v>1212</v>
      </c>
      <c r="K177" s="215">
        <v>1</v>
      </c>
      <c r="L177" s="217"/>
      <c r="M177" s="201">
        <v>5</v>
      </c>
      <c r="N177" s="201">
        <v>5</v>
      </c>
      <c r="O177" s="202">
        <f t="shared" si="4"/>
        <v>1</v>
      </c>
      <c r="P177" s="201">
        <v>100</v>
      </c>
      <c r="Q177" s="203">
        <f t="shared" si="5"/>
        <v>100</v>
      </c>
      <c r="R177" s="213"/>
    </row>
    <row r="178" spans="1:18" ht="14" x14ac:dyDescent="0.15">
      <c r="A178" s="567" t="s">
        <v>303</v>
      </c>
      <c r="B178" s="214" t="s">
        <v>1206</v>
      </c>
      <c r="C178" s="570" t="s">
        <v>1227</v>
      </c>
      <c r="D178" s="207" t="s">
        <v>1226</v>
      </c>
      <c r="E178" s="195" t="s">
        <v>1228</v>
      </c>
      <c r="F178" s="208" t="s">
        <v>1208</v>
      </c>
      <c r="G178" s="569" t="s">
        <v>1251</v>
      </c>
      <c r="H178" s="571" t="s">
        <v>1252</v>
      </c>
      <c r="I178" s="205" t="s">
        <v>1211</v>
      </c>
      <c r="J178" s="205" t="s">
        <v>1212</v>
      </c>
      <c r="K178" s="215">
        <v>1</v>
      </c>
      <c r="L178" s="216"/>
      <c r="M178" s="201">
        <v>7</v>
      </c>
      <c r="N178" s="201">
        <v>7</v>
      </c>
      <c r="O178" s="202">
        <f t="shared" si="4"/>
        <v>1</v>
      </c>
      <c r="P178" s="201">
        <v>100</v>
      </c>
      <c r="Q178" s="203">
        <f t="shared" si="5"/>
        <v>99.999999999999986</v>
      </c>
      <c r="R178" s="213"/>
    </row>
    <row r="179" spans="1:18" ht="14" x14ac:dyDescent="0.15">
      <c r="A179" s="567" t="s">
        <v>303</v>
      </c>
      <c r="B179" s="214" t="s">
        <v>1206</v>
      </c>
      <c r="C179" s="570" t="s">
        <v>1184</v>
      </c>
      <c r="D179" s="207" t="s">
        <v>1207</v>
      </c>
      <c r="E179" s="195" t="s">
        <v>393</v>
      </c>
      <c r="F179" s="208" t="s">
        <v>1208</v>
      </c>
      <c r="G179" s="571" t="s">
        <v>1253</v>
      </c>
      <c r="H179" s="571" t="s">
        <v>1252</v>
      </c>
      <c r="I179" s="205" t="s">
        <v>1211</v>
      </c>
      <c r="J179" s="205" t="s">
        <v>1212</v>
      </c>
      <c r="K179" s="215">
        <v>1</v>
      </c>
      <c r="L179" s="217"/>
      <c r="M179" s="201">
        <v>613</v>
      </c>
      <c r="N179" s="201">
        <v>613</v>
      </c>
      <c r="O179" s="202">
        <f t="shared" si="4"/>
        <v>1</v>
      </c>
      <c r="P179" s="201">
        <v>100</v>
      </c>
      <c r="Q179" s="203">
        <f t="shared" si="5"/>
        <v>100</v>
      </c>
      <c r="R179" s="213"/>
    </row>
    <row r="180" spans="1:18" ht="14" x14ac:dyDescent="0.15">
      <c r="A180" s="567" t="s">
        <v>303</v>
      </c>
      <c r="B180" s="214" t="s">
        <v>1206</v>
      </c>
      <c r="C180" s="570" t="s">
        <v>1213</v>
      </c>
      <c r="D180" s="207" t="s">
        <v>1214</v>
      </c>
      <c r="E180" s="195" t="s">
        <v>1215</v>
      </c>
      <c r="F180" s="208" t="s">
        <v>1208</v>
      </c>
      <c r="G180" s="569" t="s">
        <v>1253</v>
      </c>
      <c r="H180" s="571" t="s">
        <v>1252</v>
      </c>
      <c r="I180" s="205" t="s">
        <v>1211</v>
      </c>
      <c r="J180" s="205" t="s">
        <v>1212</v>
      </c>
      <c r="K180" s="215">
        <v>1</v>
      </c>
      <c r="L180" s="216"/>
      <c r="M180" s="201">
        <v>8</v>
      </c>
      <c r="N180" s="201">
        <v>8</v>
      </c>
      <c r="O180" s="202">
        <f t="shared" si="4"/>
        <v>1</v>
      </c>
      <c r="P180" s="201">
        <v>100</v>
      </c>
      <c r="Q180" s="203">
        <f t="shared" si="5"/>
        <v>100</v>
      </c>
      <c r="R180" s="213"/>
    </row>
    <row r="181" spans="1:18" ht="28" x14ac:dyDescent="0.15">
      <c r="A181" s="567" t="s">
        <v>303</v>
      </c>
      <c r="B181" s="214" t="s">
        <v>1206</v>
      </c>
      <c r="C181" s="570" t="s">
        <v>1216</v>
      </c>
      <c r="D181" s="207" t="s">
        <v>1214</v>
      </c>
      <c r="E181" s="195" t="s">
        <v>1217</v>
      </c>
      <c r="F181" s="208" t="s">
        <v>1208</v>
      </c>
      <c r="G181" s="571" t="s">
        <v>1253</v>
      </c>
      <c r="H181" s="571" t="s">
        <v>1252</v>
      </c>
      <c r="I181" s="205" t="s">
        <v>1211</v>
      </c>
      <c r="J181" s="205" t="s">
        <v>1212</v>
      </c>
      <c r="K181" s="215">
        <v>1</v>
      </c>
      <c r="L181" s="217"/>
      <c r="M181" s="201">
        <v>8</v>
      </c>
      <c r="N181" s="201">
        <v>8</v>
      </c>
      <c r="O181" s="202">
        <f t="shared" si="4"/>
        <v>1</v>
      </c>
      <c r="P181" s="201">
        <v>100</v>
      </c>
      <c r="Q181" s="203">
        <f t="shared" si="5"/>
        <v>100</v>
      </c>
      <c r="R181" s="213"/>
    </row>
    <row r="182" spans="1:18" ht="14" x14ac:dyDescent="0.15">
      <c r="A182" s="567" t="s">
        <v>303</v>
      </c>
      <c r="B182" s="214" t="s">
        <v>1206</v>
      </c>
      <c r="C182" s="570" t="s">
        <v>1184</v>
      </c>
      <c r="D182" s="207" t="s">
        <v>1214</v>
      </c>
      <c r="E182" s="195" t="s">
        <v>393</v>
      </c>
      <c r="F182" s="208" t="s">
        <v>1208</v>
      </c>
      <c r="G182" s="569" t="s">
        <v>1253</v>
      </c>
      <c r="H182" s="571" t="s">
        <v>1252</v>
      </c>
      <c r="I182" s="205" t="s">
        <v>1211</v>
      </c>
      <c r="J182" s="205" t="s">
        <v>1212</v>
      </c>
      <c r="K182" s="215">
        <v>1</v>
      </c>
      <c r="L182" s="216"/>
      <c r="M182" s="201">
        <v>42</v>
      </c>
      <c r="N182" s="201">
        <v>42</v>
      </c>
      <c r="O182" s="202">
        <f t="shared" si="4"/>
        <v>1</v>
      </c>
      <c r="P182" s="201">
        <v>100</v>
      </c>
      <c r="Q182" s="203">
        <f t="shared" si="5"/>
        <v>100</v>
      </c>
      <c r="R182" s="213"/>
    </row>
    <row r="183" spans="1:18" ht="14" x14ac:dyDescent="0.15">
      <c r="A183" s="567" t="s">
        <v>303</v>
      </c>
      <c r="B183" s="214" t="s">
        <v>1206</v>
      </c>
      <c r="C183" s="570" t="s">
        <v>1203</v>
      </c>
      <c r="D183" s="207" t="s">
        <v>1218</v>
      </c>
      <c r="E183" s="195" t="s">
        <v>393</v>
      </c>
      <c r="F183" s="208" t="s">
        <v>1208</v>
      </c>
      <c r="G183" s="571" t="s">
        <v>1253</v>
      </c>
      <c r="H183" s="571" t="s">
        <v>1252</v>
      </c>
      <c r="I183" s="205" t="s">
        <v>1211</v>
      </c>
      <c r="J183" s="205" t="s">
        <v>1212</v>
      </c>
      <c r="K183" s="215">
        <v>1</v>
      </c>
      <c r="L183" s="217"/>
      <c r="M183" s="201">
        <v>99</v>
      </c>
      <c r="N183" s="201">
        <v>99</v>
      </c>
      <c r="O183" s="202">
        <f t="shared" si="4"/>
        <v>1</v>
      </c>
      <c r="P183" s="201">
        <v>100</v>
      </c>
      <c r="Q183" s="203">
        <f t="shared" si="5"/>
        <v>100</v>
      </c>
      <c r="R183" s="213"/>
    </row>
    <row r="184" spans="1:18" ht="28" x14ac:dyDescent="0.15">
      <c r="A184" s="567" t="s">
        <v>303</v>
      </c>
      <c r="B184" s="214" t="s">
        <v>1206</v>
      </c>
      <c r="C184" s="570" t="s">
        <v>1219</v>
      </c>
      <c r="D184" s="207" t="s">
        <v>1218</v>
      </c>
      <c r="E184" s="195" t="s">
        <v>393</v>
      </c>
      <c r="F184" s="208" t="s">
        <v>1208</v>
      </c>
      <c r="G184" s="569" t="s">
        <v>1253</v>
      </c>
      <c r="H184" s="571" t="s">
        <v>1252</v>
      </c>
      <c r="I184" s="205" t="s">
        <v>1211</v>
      </c>
      <c r="J184" s="205" t="s">
        <v>1212</v>
      </c>
      <c r="K184" s="215">
        <v>1</v>
      </c>
      <c r="L184" s="216"/>
      <c r="M184" s="201">
        <v>19</v>
      </c>
      <c r="N184" s="201">
        <v>19</v>
      </c>
      <c r="O184" s="202">
        <f t="shared" si="4"/>
        <v>1</v>
      </c>
      <c r="P184" s="201">
        <v>100</v>
      </c>
      <c r="Q184" s="203">
        <f t="shared" si="5"/>
        <v>100</v>
      </c>
      <c r="R184" s="213"/>
    </row>
    <row r="185" spans="1:18" ht="14" x14ac:dyDescent="0.15">
      <c r="A185" s="567" t="s">
        <v>303</v>
      </c>
      <c r="B185" s="214" t="s">
        <v>1206</v>
      </c>
      <c r="C185" s="570" t="s">
        <v>1220</v>
      </c>
      <c r="D185" s="207" t="s">
        <v>1218</v>
      </c>
      <c r="E185" s="195" t="s">
        <v>393</v>
      </c>
      <c r="F185" s="208" t="s">
        <v>1208</v>
      </c>
      <c r="G185" s="571" t="s">
        <v>1253</v>
      </c>
      <c r="H185" s="571" t="s">
        <v>1252</v>
      </c>
      <c r="I185" s="205" t="s">
        <v>1211</v>
      </c>
      <c r="J185" s="205" t="s">
        <v>1212</v>
      </c>
      <c r="K185" s="215">
        <v>1</v>
      </c>
      <c r="L185" s="217"/>
      <c r="M185" s="201">
        <v>5</v>
      </c>
      <c r="N185" s="201">
        <v>5</v>
      </c>
      <c r="O185" s="202">
        <f t="shared" si="4"/>
        <v>1</v>
      </c>
      <c r="P185" s="201">
        <v>100</v>
      </c>
      <c r="Q185" s="203">
        <f t="shared" si="5"/>
        <v>100</v>
      </c>
      <c r="R185" s="213"/>
    </row>
    <row r="186" spans="1:18" ht="14" x14ac:dyDescent="0.15">
      <c r="A186" s="567" t="s">
        <v>303</v>
      </c>
      <c r="B186" s="214" t="s">
        <v>1206</v>
      </c>
      <c r="C186" s="570" t="s">
        <v>1203</v>
      </c>
      <c r="D186" s="207" t="s">
        <v>1221</v>
      </c>
      <c r="E186" s="195" t="s">
        <v>393</v>
      </c>
      <c r="F186" s="208" t="s">
        <v>1208</v>
      </c>
      <c r="G186" s="569" t="s">
        <v>1253</v>
      </c>
      <c r="H186" s="571" t="s">
        <v>1252</v>
      </c>
      <c r="I186" s="205" t="s">
        <v>1211</v>
      </c>
      <c r="J186" s="205" t="s">
        <v>1212</v>
      </c>
      <c r="K186" s="215">
        <v>1</v>
      </c>
      <c r="L186" s="216"/>
      <c r="M186" s="201">
        <v>70</v>
      </c>
      <c r="N186" s="201">
        <v>70</v>
      </c>
      <c r="O186" s="202">
        <f t="shared" si="4"/>
        <v>1</v>
      </c>
      <c r="P186" s="201">
        <v>100</v>
      </c>
      <c r="Q186" s="203">
        <f t="shared" si="5"/>
        <v>100</v>
      </c>
      <c r="R186" s="213"/>
    </row>
    <row r="187" spans="1:18" ht="28" x14ac:dyDescent="0.15">
      <c r="A187" s="567" t="s">
        <v>303</v>
      </c>
      <c r="B187" s="214" t="s">
        <v>1206</v>
      </c>
      <c r="C187" s="570" t="s">
        <v>1219</v>
      </c>
      <c r="D187" s="207" t="s">
        <v>1221</v>
      </c>
      <c r="E187" s="195" t="s">
        <v>393</v>
      </c>
      <c r="F187" s="208" t="s">
        <v>1208</v>
      </c>
      <c r="G187" s="571" t="s">
        <v>1253</v>
      </c>
      <c r="H187" s="571" t="s">
        <v>1252</v>
      </c>
      <c r="I187" s="205" t="s">
        <v>1211</v>
      </c>
      <c r="J187" s="205" t="s">
        <v>1212</v>
      </c>
      <c r="K187" s="215">
        <v>1</v>
      </c>
      <c r="L187" s="217"/>
      <c r="M187" s="201">
        <v>11</v>
      </c>
      <c r="N187" s="201">
        <v>11</v>
      </c>
      <c r="O187" s="202">
        <f t="shared" si="4"/>
        <v>1</v>
      </c>
      <c r="P187" s="201">
        <v>100</v>
      </c>
      <c r="Q187" s="203">
        <f t="shared" si="5"/>
        <v>100</v>
      </c>
      <c r="R187" s="213"/>
    </row>
    <row r="188" spans="1:18" ht="14" x14ac:dyDescent="0.15">
      <c r="A188" s="567" t="s">
        <v>303</v>
      </c>
      <c r="B188" s="214" t="s">
        <v>1206</v>
      </c>
      <c r="C188" s="570" t="s">
        <v>1213</v>
      </c>
      <c r="D188" s="207" t="s">
        <v>1222</v>
      </c>
      <c r="E188" s="195" t="s">
        <v>1223</v>
      </c>
      <c r="F188" s="208" t="s">
        <v>1208</v>
      </c>
      <c r="G188" s="569" t="s">
        <v>1253</v>
      </c>
      <c r="H188" s="571" t="s">
        <v>1252</v>
      </c>
      <c r="I188" s="205" t="s">
        <v>1211</v>
      </c>
      <c r="J188" s="205" t="s">
        <v>1212</v>
      </c>
      <c r="K188" s="215">
        <v>1</v>
      </c>
      <c r="L188" s="216"/>
      <c r="M188" s="201">
        <v>8</v>
      </c>
      <c r="N188" s="201">
        <v>8</v>
      </c>
      <c r="O188" s="202">
        <f t="shared" si="4"/>
        <v>1</v>
      </c>
      <c r="P188" s="201">
        <v>100</v>
      </c>
      <c r="Q188" s="203">
        <f t="shared" si="5"/>
        <v>100</v>
      </c>
      <c r="R188" s="213"/>
    </row>
    <row r="189" spans="1:18" ht="28" x14ac:dyDescent="0.15">
      <c r="A189" s="567" t="s">
        <v>303</v>
      </c>
      <c r="B189" s="214" t="s">
        <v>1206</v>
      </c>
      <c r="C189" s="570" t="s">
        <v>1219</v>
      </c>
      <c r="D189" s="207" t="s">
        <v>1222</v>
      </c>
      <c r="E189" s="195" t="s">
        <v>393</v>
      </c>
      <c r="F189" s="208" t="s">
        <v>1208</v>
      </c>
      <c r="G189" s="571" t="s">
        <v>1253</v>
      </c>
      <c r="H189" s="571" t="s">
        <v>1252</v>
      </c>
      <c r="I189" s="205" t="s">
        <v>1211</v>
      </c>
      <c r="J189" s="205" t="s">
        <v>1212</v>
      </c>
      <c r="K189" s="215">
        <v>1</v>
      </c>
      <c r="L189" s="217"/>
      <c r="M189" s="201">
        <v>12</v>
      </c>
      <c r="N189" s="201">
        <v>12</v>
      </c>
      <c r="O189" s="202">
        <f t="shared" si="4"/>
        <v>1</v>
      </c>
      <c r="P189" s="201">
        <v>100</v>
      </c>
      <c r="Q189" s="203">
        <f t="shared" si="5"/>
        <v>100</v>
      </c>
      <c r="R189" s="213"/>
    </row>
    <row r="190" spans="1:18" ht="14" x14ac:dyDescent="0.15">
      <c r="A190" s="567" t="s">
        <v>303</v>
      </c>
      <c r="B190" s="214" t="s">
        <v>1206</v>
      </c>
      <c r="C190" s="570" t="s">
        <v>1224</v>
      </c>
      <c r="D190" s="207" t="s">
        <v>1222</v>
      </c>
      <c r="E190" s="195" t="s">
        <v>1225</v>
      </c>
      <c r="F190" s="208" t="s">
        <v>1208</v>
      </c>
      <c r="G190" s="569" t="s">
        <v>1253</v>
      </c>
      <c r="H190" s="571" t="s">
        <v>1252</v>
      </c>
      <c r="I190" s="205" t="s">
        <v>1211</v>
      </c>
      <c r="J190" s="205" t="s">
        <v>1212</v>
      </c>
      <c r="K190" s="215">
        <v>1</v>
      </c>
      <c r="L190" s="216"/>
      <c r="M190" s="201">
        <v>8</v>
      </c>
      <c r="N190" s="201">
        <v>8</v>
      </c>
      <c r="O190" s="202">
        <f t="shared" si="4"/>
        <v>1</v>
      </c>
      <c r="P190" s="201">
        <v>100</v>
      </c>
      <c r="Q190" s="203">
        <f t="shared" si="5"/>
        <v>100</v>
      </c>
      <c r="R190" s="213"/>
    </row>
    <row r="191" spans="1:18" ht="28" x14ac:dyDescent="0.15">
      <c r="A191" s="567" t="s">
        <v>303</v>
      </c>
      <c r="B191" s="214" t="s">
        <v>1206</v>
      </c>
      <c r="C191" s="570" t="s">
        <v>1219</v>
      </c>
      <c r="D191" s="207" t="s">
        <v>1226</v>
      </c>
      <c r="E191" s="195" t="s">
        <v>393</v>
      </c>
      <c r="F191" s="208" t="s">
        <v>1208</v>
      </c>
      <c r="G191" s="571" t="s">
        <v>1253</v>
      </c>
      <c r="H191" s="571" t="s">
        <v>1252</v>
      </c>
      <c r="I191" s="205" t="s">
        <v>1211</v>
      </c>
      <c r="J191" s="205" t="s">
        <v>1212</v>
      </c>
      <c r="K191" s="215">
        <v>1</v>
      </c>
      <c r="L191" s="217"/>
      <c r="M191" s="201">
        <v>5</v>
      </c>
      <c r="N191" s="201">
        <v>5</v>
      </c>
      <c r="O191" s="202">
        <f t="shared" si="4"/>
        <v>1</v>
      </c>
      <c r="P191" s="201">
        <v>100</v>
      </c>
      <c r="Q191" s="203">
        <f t="shared" si="5"/>
        <v>100</v>
      </c>
      <c r="R191" s="213"/>
    </row>
    <row r="192" spans="1:18" ht="14" x14ac:dyDescent="0.15">
      <c r="A192" s="567" t="s">
        <v>303</v>
      </c>
      <c r="B192" s="214" t="s">
        <v>1206</v>
      </c>
      <c r="C192" s="570" t="s">
        <v>1227</v>
      </c>
      <c r="D192" s="207" t="s">
        <v>1226</v>
      </c>
      <c r="E192" s="195" t="s">
        <v>1228</v>
      </c>
      <c r="F192" s="208" t="s">
        <v>1208</v>
      </c>
      <c r="G192" s="569" t="s">
        <v>1253</v>
      </c>
      <c r="H192" s="571" t="s">
        <v>1252</v>
      </c>
      <c r="I192" s="205" t="s">
        <v>1211</v>
      </c>
      <c r="J192" s="205" t="s">
        <v>1212</v>
      </c>
      <c r="K192" s="215">
        <v>1</v>
      </c>
      <c r="L192" s="216"/>
      <c r="M192" s="201">
        <v>7</v>
      </c>
      <c r="N192" s="201">
        <v>7</v>
      </c>
      <c r="O192" s="202">
        <f t="shared" si="4"/>
        <v>1</v>
      </c>
      <c r="P192" s="201">
        <v>100</v>
      </c>
      <c r="Q192" s="203">
        <f t="shared" si="5"/>
        <v>99.999999999999986</v>
      </c>
      <c r="R192" s="213"/>
    </row>
    <row r="193" spans="1:18" ht="28" x14ac:dyDescent="0.15">
      <c r="A193" s="567" t="s">
        <v>303</v>
      </c>
      <c r="B193" s="214" t="s">
        <v>1206</v>
      </c>
      <c r="C193" s="570" t="s">
        <v>1184</v>
      </c>
      <c r="D193" s="207" t="s">
        <v>1207</v>
      </c>
      <c r="E193" s="195" t="s">
        <v>393</v>
      </c>
      <c r="F193" s="208" t="s">
        <v>1208</v>
      </c>
      <c r="G193" s="571" t="s">
        <v>1254</v>
      </c>
      <c r="H193" s="571" t="s">
        <v>1234</v>
      </c>
      <c r="I193" s="205" t="s">
        <v>1235</v>
      </c>
      <c r="J193" s="205" t="s">
        <v>1212</v>
      </c>
      <c r="K193" s="215">
        <v>0.15</v>
      </c>
      <c r="L193" s="217"/>
      <c r="M193" s="201">
        <v>613</v>
      </c>
      <c r="N193" s="201">
        <v>100</v>
      </c>
      <c r="O193" s="202">
        <f t="shared" si="4"/>
        <v>0.16313213703099511</v>
      </c>
      <c r="P193" s="201">
        <v>109</v>
      </c>
      <c r="Q193" s="203">
        <f t="shared" si="5"/>
        <v>108.7547580206634</v>
      </c>
      <c r="R193" s="213"/>
    </row>
    <row r="194" spans="1:18" ht="28" x14ac:dyDescent="0.15">
      <c r="A194" s="567" t="s">
        <v>303</v>
      </c>
      <c r="B194" s="214" t="s">
        <v>1206</v>
      </c>
      <c r="C194" s="570" t="s">
        <v>1213</v>
      </c>
      <c r="D194" s="207" t="s">
        <v>1214</v>
      </c>
      <c r="E194" s="195" t="s">
        <v>1215</v>
      </c>
      <c r="F194" s="208" t="s">
        <v>1208</v>
      </c>
      <c r="G194" s="569" t="s">
        <v>1254</v>
      </c>
      <c r="H194" s="571" t="s">
        <v>1234</v>
      </c>
      <c r="I194" s="205" t="s">
        <v>1235</v>
      </c>
      <c r="J194" s="205" t="s">
        <v>1212</v>
      </c>
      <c r="K194" s="215">
        <v>0.25</v>
      </c>
      <c r="L194" s="216"/>
      <c r="M194" s="201">
        <v>8</v>
      </c>
      <c r="N194" s="201">
        <v>3</v>
      </c>
      <c r="O194" s="202">
        <f t="shared" si="4"/>
        <v>0.375</v>
      </c>
      <c r="P194" s="201">
        <v>150</v>
      </c>
      <c r="Q194" s="203">
        <f t="shared" si="5"/>
        <v>150</v>
      </c>
      <c r="R194" s="213"/>
    </row>
    <row r="195" spans="1:18" ht="28" x14ac:dyDescent="0.15">
      <c r="A195" s="567" t="s">
        <v>303</v>
      </c>
      <c r="B195" s="214" t="s">
        <v>1206</v>
      </c>
      <c r="C195" s="570" t="s">
        <v>1216</v>
      </c>
      <c r="D195" s="207" t="s">
        <v>1214</v>
      </c>
      <c r="E195" s="195" t="s">
        <v>1217</v>
      </c>
      <c r="F195" s="208" t="s">
        <v>1208</v>
      </c>
      <c r="G195" s="571" t="s">
        <v>1254</v>
      </c>
      <c r="H195" s="571" t="s">
        <v>1236</v>
      </c>
      <c r="I195" s="205" t="s">
        <v>1235</v>
      </c>
      <c r="J195" s="205" t="s">
        <v>1212</v>
      </c>
      <c r="K195" s="215">
        <v>0.25</v>
      </c>
      <c r="L195" s="217"/>
      <c r="M195" s="201">
        <v>8</v>
      </c>
      <c r="N195" s="201">
        <v>1</v>
      </c>
      <c r="O195" s="202">
        <f t="shared" si="4"/>
        <v>0.125</v>
      </c>
      <c r="P195" s="201">
        <v>50</v>
      </c>
      <c r="Q195" s="203">
        <f t="shared" si="5"/>
        <v>50</v>
      </c>
      <c r="R195" s="213"/>
    </row>
    <row r="196" spans="1:18" ht="28" x14ac:dyDescent="0.15">
      <c r="A196" s="567" t="s">
        <v>303</v>
      </c>
      <c r="B196" s="214" t="s">
        <v>1206</v>
      </c>
      <c r="C196" s="570" t="s">
        <v>1184</v>
      </c>
      <c r="D196" s="207" t="s">
        <v>1214</v>
      </c>
      <c r="E196" s="195" t="s">
        <v>393</v>
      </c>
      <c r="F196" s="208" t="s">
        <v>1208</v>
      </c>
      <c r="G196" s="569" t="s">
        <v>1254</v>
      </c>
      <c r="H196" s="571" t="s">
        <v>1236</v>
      </c>
      <c r="I196" s="205" t="s">
        <v>1235</v>
      </c>
      <c r="J196" s="205" t="s">
        <v>1212</v>
      </c>
      <c r="K196" s="215">
        <v>0.3</v>
      </c>
      <c r="L196" s="216"/>
      <c r="M196" s="201">
        <v>42</v>
      </c>
      <c r="N196" s="201">
        <v>19</v>
      </c>
      <c r="O196" s="202">
        <f t="shared" si="4"/>
        <v>0.45238095238095238</v>
      </c>
      <c r="P196" s="201">
        <v>151</v>
      </c>
      <c r="Q196" s="203">
        <f t="shared" si="5"/>
        <v>150.79365079365078</v>
      </c>
      <c r="R196" s="213"/>
    </row>
    <row r="197" spans="1:18" ht="28" x14ac:dyDescent="0.15">
      <c r="A197" s="567" t="s">
        <v>303</v>
      </c>
      <c r="B197" s="214" t="s">
        <v>1206</v>
      </c>
      <c r="C197" s="570" t="s">
        <v>1203</v>
      </c>
      <c r="D197" s="207" t="s">
        <v>1218</v>
      </c>
      <c r="E197" s="195" t="s">
        <v>393</v>
      </c>
      <c r="F197" s="208" t="s">
        <v>1208</v>
      </c>
      <c r="G197" s="571" t="s">
        <v>1254</v>
      </c>
      <c r="H197" s="571" t="s">
        <v>1236</v>
      </c>
      <c r="I197" s="205" t="s">
        <v>1235</v>
      </c>
      <c r="J197" s="205" t="s">
        <v>1212</v>
      </c>
      <c r="K197" s="215">
        <v>0.38</v>
      </c>
      <c r="L197" s="217"/>
      <c r="M197" s="201">
        <v>99</v>
      </c>
      <c r="N197" s="201">
        <v>36</v>
      </c>
      <c r="O197" s="202">
        <f t="shared" si="4"/>
        <v>0.36363636363636365</v>
      </c>
      <c r="P197" s="201">
        <v>96</v>
      </c>
      <c r="Q197" s="203">
        <f t="shared" si="5"/>
        <v>95.693779904306226</v>
      </c>
      <c r="R197" s="213"/>
    </row>
    <row r="198" spans="1:18" ht="28" x14ac:dyDescent="0.15">
      <c r="A198" s="567" t="s">
        <v>303</v>
      </c>
      <c r="B198" s="214" t="s">
        <v>1206</v>
      </c>
      <c r="C198" s="570" t="s">
        <v>1219</v>
      </c>
      <c r="D198" s="207" t="s">
        <v>1218</v>
      </c>
      <c r="E198" s="195" t="s">
        <v>393</v>
      </c>
      <c r="F198" s="208" t="s">
        <v>1208</v>
      </c>
      <c r="G198" s="569" t="s">
        <v>1254</v>
      </c>
      <c r="H198" s="571" t="s">
        <v>1236</v>
      </c>
      <c r="I198" s="205" t="s">
        <v>1235</v>
      </c>
      <c r="J198" s="205" t="s">
        <v>1212</v>
      </c>
      <c r="K198" s="215">
        <v>0.4</v>
      </c>
      <c r="L198" s="216"/>
      <c r="M198" s="201">
        <v>19</v>
      </c>
      <c r="N198" s="201">
        <v>8</v>
      </c>
      <c r="O198" s="202">
        <f t="shared" ref="O198:O261" si="6">N198/M198</f>
        <v>0.42105263157894735</v>
      </c>
      <c r="P198" s="201">
        <v>105</v>
      </c>
      <c r="Q198" s="203">
        <f t="shared" si="5"/>
        <v>105.26315789473682</v>
      </c>
      <c r="R198" s="213"/>
    </row>
    <row r="199" spans="1:18" ht="28" x14ac:dyDescent="0.15">
      <c r="A199" s="567" t="s">
        <v>303</v>
      </c>
      <c r="B199" s="214" t="s">
        <v>1206</v>
      </c>
      <c r="C199" s="570" t="s">
        <v>1220</v>
      </c>
      <c r="D199" s="207" t="s">
        <v>1218</v>
      </c>
      <c r="E199" s="195" t="s">
        <v>393</v>
      </c>
      <c r="F199" s="208" t="s">
        <v>1208</v>
      </c>
      <c r="G199" s="571" t="s">
        <v>1254</v>
      </c>
      <c r="H199" s="571" t="s">
        <v>1236</v>
      </c>
      <c r="I199" s="205" t="s">
        <v>1235</v>
      </c>
      <c r="J199" s="205" t="s">
        <v>1212</v>
      </c>
      <c r="K199" s="215">
        <v>0.38</v>
      </c>
      <c r="L199" s="217"/>
      <c r="M199" s="201">
        <v>5</v>
      </c>
      <c r="N199" s="201">
        <v>1</v>
      </c>
      <c r="O199" s="202">
        <f t="shared" si="6"/>
        <v>0.2</v>
      </c>
      <c r="P199" s="201">
        <v>53</v>
      </c>
      <c r="Q199" s="203">
        <f t="shared" si="5"/>
        <v>52.631578947368425</v>
      </c>
      <c r="R199" s="213"/>
    </row>
    <row r="200" spans="1:18" ht="28" x14ac:dyDescent="0.15">
      <c r="A200" s="567" t="s">
        <v>303</v>
      </c>
      <c r="B200" s="214" t="s">
        <v>1206</v>
      </c>
      <c r="C200" s="570" t="s">
        <v>1203</v>
      </c>
      <c r="D200" s="207" t="s">
        <v>1221</v>
      </c>
      <c r="E200" s="195" t="s">
        <v>393</v>
      </c>
      <c r="F200" s="208" t="s">
        <v>1208</v>
      </c>
      <c r="G200" s="569" t="s">
        <v>1254</v>
      </c>
      <c r="H200" s="571" t="s">
        <v>1236</v>
      </c>
      <c r="I200" s="205" t="s">
        <v>1235</v>
      </c>
      <c r="J200" s="205" t="s">
        <v>1212</v>
      </c>
      <c r="K200" s="215">
        <v>0.4</v>
      </c>
      <c r="L200" s="216"/>
      <c r="M200" s="201">
        <v>70</v>
      </c>
      <c r="N200" s="201">
        <v>24</v>
      </c>
      <c r="O200" s="202">
        <f t="shared" si="6"/>
        <v>0.34285714285714286</v>
      </c>
      <c r="P200" s="201">
        <v>86</v>
      </c>
      <c r="Q200" s="203">
        <f t="shared" ref="Q200:Q263" si="7">N200/(M200*K200/100)</f>
        <v>85.714285714285708</v>
      </c>
      <c r="R200" s="213"/>
    </row>
    <row r="201" spans="1:18" ht="28" x14ac:dyDescent="0.15">
      <c r="A201" s="567" t="s">
        <v>303</v>
      </c>
      <c r="B201" s="214" t="s">
        <v>1206</v>
      </c>
      <c r="C201" s="570" t="s">
        <v>1219</v>
      </c>
      <c r="D201" s="207" t="s">
        <v>1221</v>
      </c>
      <c r="E201" s="195" t="s">
        <v>393</v>
      </c>
      <c r="F201" s="208" t="s">
        <v>1208</v>
      </c>
      <c r="G201" s="571" t="s">
        <v>1254</v>
      </c>
      <c r="H201" s="571" t="s">
        <v>1236</v>
      </c>
      <c r="I201" s="205" t="s">
        <v>1235</v>
      </c>
      <c r="J201" s="205" t="s">
        <v>1212</v>
      </c>
      <c r="K201" s="215">
        <v>0.4</v>
      </c>
      <c r="L201" s="217"/>
      <c r="M201" s="201">
        <v>11</v>
      </c>
      <c r="N201" s="201">
        <v>5</v>
      </c>
      <c r="O201" s="202">
        <f t="shared" si="6"/>
        <v>0.45454545454545453</v>
      </c>
      <c r="P201" s="201">
        <v>114</v>
      </c>
      <c r="Q201" s="203">
        <f t="shared" si="7"/>
        <v>113.63636363636363</v>
      </c>
      <c r="R201" s="213"/>
    </row>
    <row r="202" spans="1:18" ht="14" x14ac:dyDescent="0.15">
      <c r="A202" s="567" t="s">
        <v>303</v>
      </c>
      <c r="B202" s="214" t="s">
        <v>1206</v>
      </c>
      <c r="C202" s="570" t="s">
        <v>1213</v>
      </c>
      <c r="D202" s="207" t="s">
        <v>1222</v>
      </c>
      <c r="E202" s="195" t="s">
        <v>1223</v>
      </c>
      <c r="F202" s="208" t="s">
        <v>1208</v>
      </c>
      <c r="G202" s="569" t="s">
        <v>1254</v>
      </c>
      <c r="H202" s="571" t="s">
        <v>1234</v>
      </c>
      <c r="I202" s="205" t="s">
        <v>1211</v>
      </c>
      <c r="J202" s="205" t="s">
        <v>1212</v>
      </c>
      <c r="K202" s="215">
        <v>1</v>
      </c>
      <c r="L202" s="216"/>
      <c r="M202" s="201">
        <v>8</v>
      </c>
      <c r="N202" s="201">
        <v>4</v>
      </c>
      <c r="O202" s="202">
        <f t="shared" si="6"/>
        <v>0.5</v>
      </c>
      <c r="P202" s="201">
        <v>50</v>
      </c>
      <c r="Q202" s="203">
        <f t="shared" si="7"/>
        <v>50</v>
      </c>
      <c r="R202" s="213"/>
    </row>
    <row r="203" spans="1:18" ht="28" x14ac:dyDescent="0.15">
      <c r="A203" s="567" t="s">
        <v>303</v>
      </c>
      <c r="B203" s="214" t="s">
        <v>1206</v>
      </c>
      <c r="C203" s="570" t="s">
        <v>1219</v>
      </c>
      <c r="D203" s="207" t="s">
        <v>1222</v>
      </c>
      <c r="E203" s="195" t="s">
        <v>393</v>
      </c>
      <c r="F203" s="208" t="s">
        <v>1208</v>
      </c>
      <c r="G203" s="571" t="s">
        <v>1254</v>
      </c>
      <c r="H203" s="571" t="s">
        <v>1236</v>
      </c>
      <c r="I203" s="205" t="s">
        <v>1235</v>
      </c>
      <c r="J203" s="205" t="s">
        <v>1212</v>
      </c>
      <c r="K203" s="215">
        <v>0.5</v>
      </c>
      <c r="L203" s="217"/>
      <c r="M203" s="201">
        <v>12</v>
      </c>
      <c r="N203" s="201">
        <v>6</v>
      </c>
      <c r="O203" s="202">
        <f t="shared" si="6"/>
        <v>0.5</v>
      </c>
      <c r="P203" s="201">
        <v>100</v>
      </c>
      <c r="Q203" s="203">
        <f t="shared" si="7"/>
        <v>100</v>
      </c>
      <c r="R203" s="213"/>
    </row>
    <row r="204" spans="1:18" ht="14" x14ac:dyDescent="0.15">
      <c r="A204" s="567" t="s">
        <v>303</v>
      </c>
      <c r="B204" s="214" t="s">
        <v>1206</v>
      </c>
      <c r="C204" s="570" t="s">
        <v>1224</v>
      </c>
      <c r="D204" s="207" t="s">
        <v>1222</v>
      </c>
      <c r="E204" s="195" t="s">
        <v>1225</v>
      </c>
      <c r="F204" s="208" t="s">
        <v>1208</v>
      </c>
      <c r="G204" s="569" t="s">
        <v>1254</v>
      </c>
      <c r="H204" s="571" t="s">
        <v>1234</v>
      </c>
      <c r="I204" s="205" t="s">
        <v>1211</v>
      </c>
      <c r="J204" s="205" t="s">
        <v>1212</v>
      </c>
      <c r="K204" s="215">
        <v>1</v>
      </c>
      <c r="L204" s="216"/>
      <c r="M204" s="201">
        <v>8</v>
      </c>
      <c r="N204" s="201">
        <v>3</v>
      </c>
      <c r="O204" s="202">
        <f t="shared" si="6"/>
        <v>0.375</v>
      </c>
      <c r="P204" s="201">
        <v>38</v>
      </c>
      <c r="Q204" s="203">
        <f t="shared" si="7"/>
        <v>37.5</v>
      </c>
      <c r="R204" s="213"/>
    </row>
    <row r="205" spans="1:18" ht="28" x14ac:dyDescent="0.15">
      <c r="A205" s="567" t="s">
        <v>303</v>
      </c>
      <c r="B205" s="214" t="s">
        <v>1206</v>
      </c>
      <c r="C205" s="570" t="s">
        <v>1219</v>
      </c>
      <c r="D205" s="207" t="s">
        <v>1226</v>
      </c>
      <c r="E205" s="195" t="s">
        <v>393</v>
      </c>
      <c r="F205" s="208" t="s">
        <v>1208</v>
      </c>
      <c r="G205" s="571" t="s">
        <v>1254</v>
      </c>
      <c r="H205" s="571" t="s">
        <v>1236</v>
      </c>
      <c r="I205" s="205" t="s">
        <v>1211</v>
      </c>
      <c r="J205" s="205" t="s">
        <v>1212</v>
      </c>
      <c r="K205" s="215">
        <v>1</v>
      </c>
      <c r="L205" s="217"/>
      <c r="M205" s="201">
        <v>5</v>
      </c>
      <c r="N205" s="201">
        <v>5</v>
      </c>
      <c r="O205" s="202">
        <f t="shared" si="6"/>
        <v>1</v>
      </c>
      <c r="P205" s="201">
        <v>100</v>
      </c>
      <c r="Q205" s="203">
        <f t="shared" si="7"/>
        <v>100</v>
      </c>
      <c r="R205" s="213"/>
    </row>
    <row r="206" spans="1:18" ht="14" x14ac:dyDescent="0.15">
      <c r="A206" s="567" t="s">
        <v>303</v>
      </c>
      <c r="B206" s="214" t="s">
        <v>1206</v>
      </c>
      <c r="C206" s="570" t="s">
        <v>1227</v>
      </c>
      <c r="D206" s="207" t="s">
        <v>1226</v>
      </c>
      <c r="E206" s="195" t="s">
        <v>1228</v>
      </c>
      <c r="F206" s="208" t="s">
        <v>1208</v>
      </c>
      <c r="G206" s="569" t="s">
        <v>1254</v>
      </c>
      <c r="H206" s="571" t="s">
        <v>1234</v>
      </c>
      <c r="I206" s="205" t="s">
        <v>1211</v>
      </c>
      <c r="J206" s="205" t="s">
        <v>1212</v>
      </c>
      <c r="K206" s="215">
        <v>1</v>
      </c>
      <c r="L206" s="216"/>
      <c r="M206" s="201">
        <v>7</v>
      </c>
      <c r="N206" s="201">
        <v>5</v>
      </c>
      <c r="O206" s="202">
        <f t="shared" si="6"/>
        <v>0.7142857142857143</v>
      </c>
      <c r="P206" s="201">
        <v>71</v>
      </c>
      <c r="Q206" s="203">
        <f t="shared" si="7"/>
        <v>71.428571428571416</v>
      </c>
      <c r="R206" s="213"/>
    </row>
    <row r="207" spans="1:18" ht="14" x14ac:dyDescent="0.15">
      <c r="A207" s="567" t="s">
        <v>303</v>
      </c>
      <c r="B207" s="214" t="s">
        <v>1206</v>
      </c>
      <c r="C207" s="570" t="s">
        <v>1184</v>
      </c>
      <c r="D207" s="207" t="s">
        <v>1207</v>
      </c>
      <c r="E207" s="195" t="s">
        <v>393</v>
      </c>
      <c r="F207" s="208" t="s">
        <v>1208</v>
      </c>
      <c r="G207" s="571" t="s">
        <v>1255</v>
      </c>
      <c r="H207" s="571" t="s">
        <v>1252</v>
      </c>
      <c r="I207" s="205" t="s">
        <v>1211</v>
      </c>
      <c r="J207" s="205" t="s">
        <v>1212</v>
      </c>
      <c r="K207" s="215">
        <v>1</v>
      </c>
      <c r="L207" s="217"/>
      <c r="M207" s="201">
        <v>613</v>
      </c>
      <c r="N207" s="201">
        <v>613</v>
      </c>
      <c r="O207" s="202">
        <f t="shared" si="6"/>
        <v>1</v>
      </c>
      <c r="P207" s="201">
        <v>100</v>
      </c>
      <c r="Q207" s="203">
        <f t="shared" si="7"/>
        <v>100</v>
      </c>
      <c r="R207" s="213"/>
    </row>
    <row r="208" spans="1:18" ht="14" x14ac:dyDescent="0.15">
      <c r="A208" s="567" t="s">
        <v>303</v>
      </c>
      <c r="B208" s="214" t="s">
        <v>1206</v>
      </c>
      <c r="C208" s="570" t="s">
        <v>1213</v>
      </c>
      <c r="D208" s="207" t="s">
        <v>1214</v>
      </c>
      <c r="E208" s="195" t="s">
        <v>1215</v>
      </c>
      <c r="F208" s="208" t="s">
        <v>1208</v>
      </c>
      <c r="G208" s="569" t="s">
        <v>1255</v>
      </c>
      <c r="H208" s="571" t="s">
        <v>1252</v>
      </c>
      <c r="I208" s="205" t="s">
        <v>1211</v>
      </c>
      <c r="J208" s="205" t="s">
        <v>1212</v>
      </c>
      <c r="K208" s="215">
        <v>1</v>
      </c>
      <c r="L208" s="216"/>
      <c r="M208" s="201">
        <v>8</v>
      </c>
      <c r="N208" s="201">
        <v>8</v>
      </c>
      <c r="O208" s="202">
        <f t="shared" si="6"/>
        <v>1</v>
      </c>
      <c r="P208" s="201">
        <v>100</v>
      </c>
      <c r="Q208" s="203">
        <f t="shared" si="7"/>
        <v>100</v>
      </c>
      <c r="R208" s="213"/>
    </row>
    <row r="209" spans="1:18" ht="28" x14ac:dyDescent="0.15">
      <c r="A209" s="567" t="s">
        <v>303</v>
      </c>
      <c r="B209" s="214" t="s">
        <v>1206</v>
      </c>
      <c r="C209" s="570" t="s">
        <v>1216</v>
      </c>
      <c r="D209" s="207" t="s">
        <v>1214</v>
      </c>
      <c r="E209" s="195" t="s">
        <v>1217</v>
      </c>
      <c r="F209" s="208" t="s">
        <v>1208</v>
      </c>
      <c r="G209" s="571" t="s">
        <v>1255</v>
      </c>
      <c r="H209" s="571" t="s">
        <v>1252</v>
      </c>
      <c r="I209" s="205" t="s">
        <v>1211</v>
      </c>
      <c r="J209" s="205" t="s">
        <v>1212</v>
      </c>
      <c r="K209" s="215">
        <v>1</v>
      </c>
      <c r="L209" s="217"/>
      <c r="M209" s="201">
        <v>8</v>
      </c>
      <c r="N209" s="201">
        <v>8</v>
      </c>
      <c r="O209" s="202">
        <f t="shared" si="6"/>
        <v>1</v>
      </c>
      <c r="P209" s="201">
        <v>100</v>
      </c>
      <c r="Q209" s="203">
        <f t="shared" si="7"/>
        <v>100</v>
      </c>
      <c r="R209" s="213"/>
    </row>
    <row r="210" spans="1:18" ht="14" x14ac:dyDescent="0.15">
      <c r="A210" s="567" t="s">
        <v>303</v>
      </c>
      <c r="B210" s="214" t="s">
        <v>1206</v>
      </c>
      <c r="C210" s="570" t="s">
        <v>1184</v>
      </c>
      <c r="D210" s="207" t="s">
        <v>1214</v>
      </c>
      <c r="E210" s="195" t="s">
        <v>393</v>
      </c>
      <c r="F210" s="208" t="s">
        <v>1208</v>
      </c>
      <c r="G210" s="569" t="s">
        <v>1255</v>
      </c>
      <c r="H210" s="571" t="s">
        <v>1252</v>
      </c>
      <c r="I210" s="205" t="s">
        <v>1211</v>
      </c>
      <c r="J210" s="205" t="s">
        <v>1212</v>
      </c>
      <c r="K210" s="215">
        <v>1</v>
      </c>
      <c r="L210" s="216"/>
      <c r="M210" s="201">
        <v>42</v>
      </c>
      <c r="N210" s="201">
        <v>42</v>
      </c>
      <c r="O210" s="202">
        <f t="shared" si="6"/>
        <v>1</v>
      </c>
      <c r="P210" s="201">
        <v>100</v>
      </c>
      <c r="Q210" s="203">
        <f t="shared" si="7"/>
        <v>100</v>
      </c>
      <c r="R210" s="213"/>
    </row>
    <row r="211" spans="1:18" ht="14" x14ac:dyDescent="0.15">
      <c r="A211" s="567" t="s">
        <v>303</v>
      </c>
      <c r="B211" s="214" t="s">
        <v>1206</v>
      </c>
      <c r="C211" s="570" t="s">
        <v>1203</v>
      </c>
      <c r="D211" s="207" t="s">
        <v>1218</v>
      </c>
      <c r="E211" s="195" t="s">
        <v>393</v>
      </c>
      <c r="F211" s="208" t="s">
        <v>1208</v>
      </c>
      <c r="G211" s="571" t="s">
        <v>1255</v>
      </c>
      <c r="H211" s="571" t="s">
        <v>1252</v>
      </c>
      <c r="I211" s="205" t="s">
        <v>1211</v>
      </c>
      <c r="J211" s="205" t="s">
        <v>1212</v>
      </c>
      <c r="K211" s="215">
        <v>1</v>
      </c>
      <c r="L211" s="217"/>
      <c r="M211" s="201">
        <v>99</v>
      </c>
      <c r="N211" s="201">
        <v>99</v>
      </c>
      <c r="O211" s="202">
        <f t="shared" si="6"/>
        <v>1</v>
      </c>
      <c r="P211" s="201">
        <v>100</v>
      </c>
      <c r="Q211" s="203">
        <f t="shared" si="7"/>
        <v>100</v>
      </c>
      <c r="R211" s="213"/>
    </row>
    <row r="212" spans="1:18" ht="28" x14ac:dyDescent="0.15">
      <c r="A212" s="567" t="s">
        <v>303</v>
      </c>
      <c r="B212" s="214" t="s">
        <v>1206</v>
      </c>
      <c r="C212" s="570" t="s">
        <v>1219</v>
      </c>
      <c r="D212" s="207" t="s">
        <v>1218</v>
      </c>
      <c r="E212" s="195" t="s">
        <v>393</v>
      </c>
      <c r="F212" s="208" t="s">
        <v>1208</v>
      </c>
      <c r="G212" s="569" t="s">
        <v>1255</v>
      </c>
      <c r="H212" s="571" t="s">
        <v>1252</v>
      </c>
      <c r="I212" s="205" t="s">
        <v>1211</v>
      </c>
      <c r="J212" s="205" t="s">
        <v>1212</v>
      </c>
      <c r="K212" s="215">
        <v>1</v>
      </c>
      <c r="L212" s="216"/>
      <c r="M212" s="201">
        <v>19</v>
      </c>
      <c r="N212" s="201">
        <v>19</v>
      </c>
      <c r="O212" s="202">
        <f t="shared" si="6"/>
        <v>1</v>
      </c>
      <c r="P212" s="201">
        <v>100</v>
      </c>
      <c r="Q212" s="203">
        <f t="shared" si="7"/>
        <v>100</v>
      </c>
      <c r="R212" s="213"/>
    </row>
    <row r="213" spans="1:18" ht="14" x14ac:dyDescent="0.15">
      <c r="A213" s="567" t="s">
        <v>303</v>
      </c>
      <c r="B213" s="214" t="s">
        <v>1206</v>
      </c>
      <c r="C213" s="570" t="s">
        <v>1220</v>
      </c>
      <c r="D213" s="207" t="s">
        <v>1218</v>
      </c>
      <c r="E213" s="195" t="s">
        <v>393</v>
      </c>
      <c r="F213" s="208" t="s">
        <v>1208</v>
      </c>
      <c r="G213" s="571" t="s">
        <v>1255</v>
      </c>
      <c r="H213" s="571" t="s">
        <v>1252</v>
      </c>
      <c r="I213" s="205" t="s">
        <v>1211</v>
      </c>
      <c r="J213" s="205" t="s">
        <v>1212</v>
      </c>
      <c r="K213" s="215">
        <v>1</v>
      </c>
      <c r="L213" s="217"/>
      <c r="M213" s="201">
        <v>5</v>
      </c>
      <c r="N213" s="201">
        <v>5</v>
      </c>
      <c r="O213" s="202">
        <f t="shared" si="6"/>
        <v>1</v>
      </c>
      <c r="P213" s="201">
        <v>100</v>
      </c>
      <c r="Q213" s="203">
        <f t="shared" si="7"/>
        <v>100</v>
      </c>
      <c r="R213" s="213"/>
    </row>
    <row r="214" spans="1:18" ht="14" x14ac:dyDescent="0.15">
      <c r="A214" s="567" t="s">
        <v>303</v>
      </c>
      <c r="B214" s="214" t="s">
        <v>1206</v>
      </c>
      <c r="C214" s="570" t="s">
        <v>1203</v>
      </c>
      <c r="D214" s="207" t="s">
        <v>1221</v>
      </c>
      <c r="E214" s="195" t="s">
        <v>393</v>
      </c>
      <c r="F214" s="208" t="s">
        <v>1208</v>
      </c>
      <c r="G214" s="569" t="s">
        <v>1255</v>
      </c>
      <c r="H214" s="571" t="s">
        <v>1252</v>
      </c>
      <c r="I214" s="205" t="s">
        <v>1211</v>
      </c>
      <c r="J214" s="205" t="s">
        <v>1212</v>
      </c>
      <c r="K214" s="215">
        <v>1</v>
      </c>
      <c r="L214" s="216"/>
      <c r="M214" s="201">
        <v>70</v>
      </c>
      <c r="N214" s="201">
        <v>70</v>
      </c>
      <c r="O214" s="202">
        <f t="shared" si="6"/>
        <v>1</v>
      </c>
      <c r="P214" s="201">
        <v>100</v>
      </c>
      <c r="Q214" s="203">
        <f t="shared" si="7"/>
        <v>100</v>
      </c>
      <c r="R214" s="213"/>
    </row>
    <row r="215" spans="1:18" ht="28" x14ac:dyDescent="0.15">
      <c r="A215" s="567" t="s">
        <v>303</v>
      </c>
      <c r="B215" s="214" t="s">
        <v>1206</v>
      </c>
      <c r="C215" s="570" t="s">
        <v>1219</v>
      </c>
      <c r="D215" s="207" t="s">
        <v>1221</v>
      </c>
      <c r="E215" s="195" t="s">
        <v>393</v>
      </c>
      <c r="F215" s="208" t="s">
        <v>1208</v>
      </c>
      <c r="G215" s="571" t="s">
        <v>1255</v>
      </c>
      <c r="H215" s="571" t="s">
        <v>1252</v>
      </c>
      <c r="I215" s="205" t="s">
        <v>1211</v>
      </c>
      <c r="J215" s="205" t="s">
        <v>1212</v>
      </c>
      <c r="K215" s="215">
        <v>1</v>
      </c>
      <c r="L215" s="217"/>
      <c r="M215" s="201">
        <v>11</v>
      </c>
      <c r="N215" s="201">
        <v>11</v>
      </c>
      <c r="O215" s="202">
        <f t="shared" si="6"/>
        <v>1</v>
      </c>
      <c r="P215" s="201">
        <v>100</v>
      </c>
      <c r="Q215" s="203">
        <f t="shared" si="7"/>
        <v>100</v>
      </c>
      <c r="R215" s="213"/>
    </row>
    <row r="216" spans="1:18" ht="14" x14ac:dyDescent="0.15">
      <c r="A216" s="567" t="s">
        <v>303</v>
      </c>
      <c r="B216" s="214" t="s">
        <v>1206</v>
      </c>
      <c r="C216" s="570" t="s">
        <v>1213</v>
      </c>
      <c r="D216" s="207" t="s">
        <v>1222</v>
      </c>
      <c r="E216" s="195" t="s">
        <v>1223</v>
      </c>
      <c r="F216" s="208" t="s">
        <v>1208</v>
      </c>
      <c r="G216" s="569" t="s">
        <v>1255</v>
      </c>
      <c r="H216" s="571" t="s">
        <v>1252</v>
      </c>
      <c r="I216" s="205" t="s">
        <v>1211</v>
      </c>
      <c r="J216" s="205" t="s">
        <v>1212</v>
      </c>
      <c r="K216" s="215">
        <v>1</v>
      </c>
      <c r="L216" s="216"/>
      <c r="M216" s="201">
        <v>8</v>
      </c>
      <c r="N216" s="201">
        <v>8</v>
      </c>
      <c r="O216" s="202">
        <f t="shared" si="6"/>
        <v>1</v>
      </c>
      <c r="P216" s="201">
        <v>100</v>
      </c>
      <c r="Q216" s="203">
        <f t="shared" si="7"/>
        <v>100</v>
      </c>
      <c r="R216" s="213"/>
    </row>
    <row r="217" spans="1:18" ht="28" x14ac:dyDescent="0.15">
      <c r="A217" s="567" t="s">
        <v>303</v>
      </c>
      <c r="B217" s="214" t="s">
        <v>1206</v>
      </c>
      <c r="C217" s="570" t="s">
        <v>1219</v>
      </c>
      <c r="D217" s="207" t="s">
        <v>1222</v>
      </c>
      <c r="E217" s="195" t="s">
        <v>393</v>
      </c>
      <c r="F217" s="208" t="s">
        <v>1208</v>
      </c>
      <c r="G217" s="571" t="s">
        <v>1255</v>
      </c>
      <c r="H217" s="571" t="s">
        <v>1252</v>
      </c>
      <c r="I217" s="205" t="s">
        <v>1211</v>
      </c>
      <c r="J217" s="205" t="s">
        <v>1212</v>
      </c>
      <c r="K217" s="215">
        <v>1</v>
      </c>
      <c r="L217" s="217"/>
      <c r="M217" s="201">
        <v>12</v>
      </c>
      <c r="N217" s="201">
        <v>12</v>
      </c>
      <c r="O217" s="202">
        <f t="shared" si="6"/>
        <v>1</v>
      </c>
      <c r="P217" s="201">
        <v>100</v>
      </c>
      <c r="Q217" s="203">
        <f t="shared" si="7"/>
        <v>100</v>
      </c>
      <c r="R217" s="213"/>
    </row>
    <row r="218" spans="1:18" ht="14" x14ac:dyDescent="0.15">
      <c r="A218" s="567" t="s">
        <v>303</v>
      </c>
      <c r="B218" s="214" t="s">
        <v>1206</v>
      </c>
      <c r="C218" s="570" t="s">
        <v>1224</v>
      </c>
      <c r="D218" s="207" t="s">
        <v>1222</v>
      </c>
      <c r="E218" s="195" t="s">
        <v>1225</v>
      </c>
      <c r="F218" s="208" t="s">
        <v>1208</v>
      </c>
      <c r="G218" s="569" t="s">
        <v>1255</v>
      </c>
      <c r="H218" s="571" t="s">
        <v>1252</v>
      </c>
      <c r="I218" s="205" t="s">
        <v>1211</v>
      </c>
      <c r="J218" s="205" t="s">
        <v>1212</v>
      </c>
      <c r="K218" s="215">
        <v>1</v>
      </c>
      <c r="L218" s="216"/>
      <c r="M218" s="201">
        <v>8</v>
      </c>
      <c r="N218" s="201">
        <v>8</v>
      </c>
      <c r="O218" s="202">
        <f t="shared" si="6"/>
        <v>1</v>
      </c>
      <c r="P218" s="201">
        <v>100</v>
      </c>
      <c r="Q218" s="203">
        <f t="shared" si="7"/>
        <v>100</v>
      </c>
      <c r="R218" s="213"/>
    </row>
    <row r="219" spans="1:18" ht="28" x14ac:dyDescent="0.15">
      <c r="A219" s="567" t="s">
        <v>303</v>
      </c>
      <c r="B219" s="214" t="s">
        <v>1206</v>
      </c>
      <c r="C219" s="570" t="s">
        <v>1219</v>
      </c>
      <c r="D219" s="207" t="s">
        <v>1226</v>
      </c>
      <c r="E219" s="195" t="s">
        <v>393</v>
      </c>
      <c r="F219" s="208" t="s">
        <v>1208</v>
      </c>
      <c r="G219" s="571" t="s">
        <v>1255</v>
      </c>
      <c r="H219" s="571" t="s">
        <v>1252</v>
      </c>
      <c r="I219" s="205" t="s">
        <v>1211</v>
      </c>
      <c r="J219" s="205" t="s">
        <v>1212</v>
      </c>
      <c r="K219" s="215">
        <v>1</v>
      </c>
      <c r="L219" s="217"/>
      <c r="M219" s="201">
        <v>5</v>
      </c>
      <c r="N219" s="201">
        <v>5</v>
      </c>
      <c r="O219" s="202">
        <f t="shared" si="6"/>
        <v>1</v>
      </c>
      <c r="P219" s="201">
        <v>100</v>
      </c>
      <c r="Q219" s="203">
        <f t="shared" si="7"/>
        <v>100</v>
      </c>
      <c r="R219" s="213"/>
    </row>
    <row r="220" spans="1:18" ht="14" x14ac:dyDescent="0.15">
      <c r="A220" s="567" t="s">
        <v>303</v>
      </c>
      <c r="B220" s="214" t="s">
        <v>1206</v>
      </c>
      <c r="C220" s="570" t="s">
        <v>1227</v>
      </c>
      <c r="D220" s="207" t="s">
        <v>1226</v>
      </c>
      <c r="E220" s="195" t="s">
        <v>1228</v>
      </c>
      <c r="F220" s="208" t="s">
        <v>1208</v>
      </c>
      <c r="G220" s="569" t="s">
        <v>1255</v>
      </c>
      <c r="H220" s="571" t="s">
        <v>1252</v>
      </c>
      <c r="I220" s="205" t="s">
        <v>1211</v>
      </c>
      <c r="J220" s="205" t="s">
        <v>1212</v>
      </c>
      <c r="K220" s="215">
        <v>1</v>
      </c>
      <c r="L220" s="216"/>
      <c r="M220" s="201">
        <v>7</v>
      </c>
      <c r="N220" s="201">
        <v>7</v>
      </c>
      <c r="O220" s="202">
        <f t="shared" si="6"/>
        <v>1</v>
      </c>
      <c r="P220" s="201">
        <v>100</v>
      </c>
      <c r="Q220" s="203">
        <f t="shared" si="7"/>
        <v>99.999999999999986</v>
      </c>
      <c r="R220" s="213"/>
    </row>
    <row r="221" spans="1:18" ht="14" x14ac:dyDescent="0.15">
      <c r="A221" s="567" t="s">
        <v>303</v>
      </c>
      <c r="B221" s="214" t="s">
        <v>1206</v>
      </c>
      <c r="C221" s="570" t="s">
        <v>1184</v>
      </c>
      <c r="D221" s="207" t="s">
        <v>1207</v>
      </c>
      <c r="E221" s="195" t="s">
        <v>393</v>
      </c>
      <c r="F221" s="208" t="s">
        <v>1208</v>
      </c>
      <c r="G221" s="571" t="s">
        <v>194</v>
      </c>
      <c r="H221" s="571" t="s">
        <v>1252</v>
      </c>
      <c r="I221" s="205" t="s">
        <v>1211</v>
      </c>
      <c r="J221" s="205" t="s">
        <v>1212</v>
      </c>
      <c r="K221" s="215">
        <v>1</v>
      </c>
      <c r="L221" s="217"/>
      <c r="M221" s="201">
        <v>613</v>
      </c>
      <c r="N221" s="201">
        <v>613</v>
      </c>
      <c r="O221" s="202">
        <f t="shared" si="6"/>
        <v>1</v>
      </c>
      <c r="P221" s="201">
        <v>100</v>
      </c>
      <c r="Q221" s="203">
        <f t="shared" si="7"/>
        <v>100</v>
      </c>
      <c r="R221" s="213"/>
    </row>
    <row r="222" spans="1:18" ht="14" x14ac:dyDescent="0.15">
      <c r="A222" s="567" t="s">
        <v>303</v>
      </c>
      <c r="B222" s="214" t="s">
        <v>1206</v>
      </c>
      <c r="C222" s="570" t="s">
        <v>1213</v>
      </c>
      <c r="D222" s="207" t="s">
        <v>1214</v>
      </c>
      <c r="E222" s="195" t="s">
        <v>1215</v>
      </c>
      <c r="F222" s="208" t="s">
        <v>1208</v>
      </c>
      <c r="G222" s="569" t="s">
        <v>194</v>
      </c>
      <c r="H222" s="571" t="s">
        <v>1252</v>
      </c>
      <c r="I222" s="205" t="s">
        <v>1211</v>
      </c>
      <c r="J222" s="205" t="s">
        <v>1212</v>
      </c>
      <c r="K222" s="215">
        <v>1</v>
      </c>
      <c r="L222" s="216"/>
      <c r="M222" s="201">
        <v>8</v>
      </c>
      <c r="N222" s="201">
        <v>8</v>
      </c>
      <c r="O222" s="202">
        <f t="shared" si="6"/>
        <v>1</v>
      </c>
      <c r="P222" s="201">
        <v>100</v>
      </c>
      <c r="Q222" s="203">
        <f t="shared" si="7"/>
        <v>100</v>
      </c>
      <c r="R222" s="213"/>
    </row>
    <row r="223" spans="1:18" ht="28" x14ac:dyDescent="0.15">
      <c r="A223" s="567" t="s">
        <v>303</v>
      </c>
      <c r="B223" s="214" t="s">
        <v>1206</v>
      </c>
      <c r="C223" s="570" t="s">
        <v>1216</v>
      </c>
      <c r="D223" s="207" t="s">
        <v>1214</v>
      </c>
      <c r="E223" s="195" t="s">
        <v>1217</v>
      </c>
      <c r="F223" s="208" t="s">
        <v>1208</v>
      </c>
      <c r="G223" s="571" t="s">
        <v>194</v>
      </c>
      <c r="H223" s="571" t="s">
        <v>1252</v>
      </c>
      <c r="I223" s="205" t="s">
        <v>1211</v>
      </c>
      <c r="J223" s="205" t="s">
        <v>1212</v>
      </c>
      <c r="K223" s="215">
        <v>1</v>
      </c>
      <c r="L223" s="217"/>
      <c r="M223" s="201">
        <v>8</v>
      </c>
      <c r="N223" s="201">
        <v>8</v>
      </c>
      <c r="O223" s="202">
        <f t="shared" si="6"/>
        <v>1</v>
      </c>
      <c r="P223" s="201">
        <v>100</v>
      </c>
      <c r="Q223" s="203">
        <f t="shared" si="7"/>
        <v>100</v>
      </c>
      <c r="R223" s="213"/>
    </row>
    <row r="224" spans="1:18" ht="14" x14ac:dyDescent="0.15">
      <c r="A224" s="567" t="s">
        <v>303</v>
      </c>
      <c r="B224" s="214" t="s">
        <v>1206</v>
      </c>
      <c r="C224" s="570" t="s">
        <v>1184</v>
      </c>
      <c r="D224" s="207" t="s">
        <v>1214</v>
      </c>
      <c r="E224" s="195" t="s">
        <v>393</v>
      </c>
      <c r="F224" s="208" t="s">
        <v>1208</v>
      </c>
      <c r="G224" s="569" t="s">
        <v>194</v>
      </c>
      <c r="H224" s="571" t="s">
        <v>1252</v>
      </c>
      <c r="I224" s="205" t="s">
        <v>1211</v>
      </c>
      <c r="J224" s="205" t="s">
        <v>1212</v>
      </c>
      <c r="K224" s="215">
        <v>1</v>
      </c>
      <c r="L224" s="216"/>
      <c r="M224" s="201">
        <v>42</v>
      </c>
      <c r="N224" s="201">
        <v>42</v>
      </c>
      <c r="O224" s="202">
        <f t="shared" si="6"/>
        <v>1</v>
      </c>
      <c r="P224" s="201">
        <v>100</v>
      </c>
      <c r="Q224" s="203">
        <f t="shared" si="7"/>
        <v>100</v>
      </c>
      <c r="R224" s="213"/>
    </row>
    <row r="225" spans="1:18" ht="14" x14ac:dyDescent="0.15">
      <c r="A225" s="567" t="s">
        <v>303</v>
      </c>
      <c r="B225" s="214" t="s">
        <v>1206</v>
      </c>
      <c r="C225" s="570" t="s">
        <v>1203</v>
      </c>
      <c r="D225" s="207" t="s">
        <v>1218</v>
      </c>
      <c r="E225" s="195" t="s">
        <v>393</v>
      </c>
      <c r="F225" s="208" t="s">
        <v>1208</v>
      </c>
      <c r="G225" s="571" t="s">
        <v>194</v>
      </c>
      <c r="H225" s="571" t="s">
        <v>1252</v>
      </c>
      <c r="I225" s="205" t="s">
        <v>1211</v>
      </c>
      <c r="J225" s="205" t="s">
        <v>1212</v>
      </c>
      <c r="K225" s="215">
        <v>1</v>
      </c>
      <c r="L225" s="217"/>
      <c r="M225" s="201">
        <v>99</v>
      </c>
      <c r="N225" s="201">
        <v>99</v>
      </c>
      <c r="O225" s="202">
        <f t="shared" si="6"/>
        <v>1</v>
      </c>
      <c r="P225" s="201">
        <v>100</v>
      </c>
      <c r="Q225" s="203">
        <f t="shared" si="7"/>
        <v>100</v>
      </c>
      <c r="R225" s="213"/>
    </row>
    <row r="226" spans="1:18" ht="28" x14ac:dyDescent="0.15">
      <c r="A226" s="567" t="s">
        <v>303</v>
      </c>
      <c r="B226" s="214" t="s">
        <v>1206</v>
      </c>
      <c r="C226" s="570" t="s">
        <v>1219</v>
      </c>
      <c r="D226" s="207" t="s">
        <v>1218</v>
      </c>
      <c r="E226" s="195" t="s">
        <v>393</v>
      </c>
      <c r="F226" s="208" t="s">
        <v>1208</v>
      </c>
      <c r="G226" s="569" t="s">
        <v>194</v>
      </c>
      <c r="H226" s="571" t="s">
        <v>1252</v>
      </c>
      <c r="I226" s="205" t="s">
        <v>1211</v>
      </c>
      <c r="J226" s="205" t="s">
        <v>1212</v>
      </c>
      <c r="K226" s="215">
        <v>1</v>
      </c>
      <c r="L226" s="216"/>
      <c r="M226" s="201">
        <v>19</v>
      </c>
      <c r="N226" s="201">
        <v>19</v>
      </c>
      <c r="O226" s="202">
        <f t="shared" si="6"/>
        <v>1</v>
      </c>
      <c r="P226" s="201">
        <v>100</v>
      </c>
      <c r="Q226" s="203">
        <f t="shared" si="7"/>
        <v>100</v>
      </c>
      <c r="R226" s="213"/>
    </row>
    <row r="227" spans="1:18" ht="14" x14ac:dyDescent="0.15">
      <c r="A227" s="567" t="s">
        <v>303</v>
      </c>
      <c r="B227" s="214" t="s">
        <v>1206</v>
      </c>
      <c r="C227" s="570" t="s">
        <v>1220</v>
      </c>
      <c r="D227" s="207" t="s">
        <v>1218</v>
      </c>
      <c r="E227" s="195" t="s">
        <v>393</v>
      </c>
      <c r="F227" s="208" t="s">
        <v>1208</v>
      </c>
      <c r="G227" s="571" t="s">
        <v>194</v>
      </c>
      <c r="H227" s="571" t="s">
        <v>1252</v>
      </c>
      <c r="I227" s="205" t="s">
        <v>1211</v>
      </c>
      <c r="J227" s="205" t="s">
        <v>1212</v>
      </c>
      <c r="K227" s="215">
        <v>1</v>
      </c>
      <c r="L227" s="217"/>
      <c r="M227" s="201">
        <v>5</v>
      </c>
      <c r="N227" s="201">
        <v>5</v>
      </c>
      <c r="O227" s="202">
        <f t="shared" si="6"/>
        <v>1</v>
      </c>
      <c r="P227" s="201">
        <v>100</v>
      </c>
      <c r="Q227" s="203">
        <f t="shared" si="7"/>
        <v>100</v>
      </c>
      <c r="R227" s="213"/>
    </row>
    <row r="228" spans="1:18" ht="14" x14ac:dyDescent="0.15">
      <c r="A228" s="567" t="s">
        <v>303</v>
      </c>
      <c r="B228" s="214" t="s">
        <v>1206</v>
      </c>
      <c r="C228" s="570" t="s">
        <v>1203</v>
      </c>
      <c r="D228" s="207" t="s">
        <v>1221</v>
      </c>
      <c r="E228" s="195" t="s">
        <v>393</v>
      </c>
      <c r="F228" s="208" t="s">
        <v>1208</v>
      </c>
      <c r="G228" s="569" t="s">
        <v>194</v>
      </c>
      <c r="H228" s="571" t="s">
        <v>1252</v>
      </c>
      <c r="I228" s="205" t="s">
        <v>1211</v>
      </c>
      <c r="J228" s="205" t="s">
        <v>1212</v>
      </c>
      <c r="K228" s="215">
        <v>1</v>
      </c>
      <c r="L228" s="216"/>
      <c r="M228" s="201">
        <v>70</v>
      </c>
      <c r="N228" s="201">
        <v>70</v>
      </c>
      <c r="O228" s="202">
        <f t="shared" si="6"/>
        <v>1</v>
      </c>
      <c r="P228" s="201">
        <v>100</v>
      </c>
      <c r="Q228" s="203">
        <f t="shared" si="7"/>
        <v>100</v>
      </c>
      <c r="R228" s="213"/>
    </row>
    <row r="229" spans="1:18" ht="28" x14ac:dyDescent="0.15">
      <c r="A229" s="567" t="s">
        <v>303</v>
      </c>
      <c r="B229" s="214" t="s">
        <v>1206</v>
      </c>
      <c r="C229" s="570" t="s">
        <v>1219</v>
      </c>
      <c r="D229" s="207" t="s">
        <v>1221</v>
      </c>
      <c r="E229" s="195" t="s">
        <v>393</v>
      </c>
      <c r="F229" s="208" t="s">
        <v>1208</v>
      </c>
      <c r="G229" s="571" t="s">
        <v>194</v>
      </c>
      <c r="H229" s="571" t="s">
        <v>1252</v>
      </c>
      <c r="I229" s="205" t="s">
        <v>1211</v>
      </c>
      <c r="J229" s="205" t="s">
        <v>1212</v>
      </c>
      <c r="K229" s="215">
        <v>1</v>
      </c>
      <c r="L229" s="217"/>
      <c r="M229" s="201">
        <v>11</v>
      </c>
      <c r="N229" s="201">
        <v>11</v>
      </c>
      <c r="O229" s="202">
        <f t="shared" si="6"/>
        <v>1</v>
      </c>
      <c r="P229" s="201">
        <v>100</v>
      </c>
      <c r="Q229" s="203">
        <f t="shared" si="7"/>
        <v>100</v>
      </c>
      <c r="R229" s="213"/>
    </row>
    <row r="230" spans="1:18" ht="14" x14ac:dyDescent="0.15">
      <c r="A230" s="567" t="s">
        <v>303</v>
      </c>
      <c r="B230" s="214" t="s">
        <v>1206</v>
      </c>
      <c r="C230" s="570" t="s">
        <v>1213</v>
      </c>
      <c r="D230" s="207" t="s">
        <v>1222</v>
      </c>
      <c r="E230" s="195" t="s">
        <v>1223</v>
      </c>
      <c r="F230" s="208" t="s">
        <v>1208</v>
      </c>
      <c r="G230" s="569" t="s">
        <v>194</v>
      </c>
      <c r="H230" s="571" t="s">
        <v>1252</v>
      </c>
      <c r="I230" s="205" t="s">
        <v>1211</v>
      </c>
      <c r="J230" s="205" t="s">
        <v>1212</v>
      </c>
      <c r="K230" s="215">
        <v>1</v>
      </c>
      <c r="L230" s="216"/>
      <c r="M230" s="201">
        <v>8</v>
      </c>
      <c r="N230" s="201">
        <v>8</v>
      </c>
      <c r="O230" s="202">
        <f t="shared" si="6"/>
        <v>1</v>
      </c>
      <c r="P230" s="201">
        <v>100</v>
      </c>
      <c r="Q230" s="203">
        <f t="shared" si="7"/>
        <v>100</v>
      </c>
      <c r="R230" s="213"/>
    </row>
    <row r="231" spans="1:18" ht="28" x14ac:dyDescent="0.15">
      <c r="A231" s="567" t="s">
        <v>303</v>
      </c>
      <c r="B231" s="214" t="s">
        <v>1206</v>
      </c>
      <c r="C231" s="570" t="s">
        <v>1219</v>
      </c>
      <c r="D231" s="207" t="s">
        <v>1222</v>
      </c>
      <c r="E231" s="195" t="s">
        <v>393</v>
      </c>
      <c r="F231" s="208" t="s">
        <v>1208</v>
      </c>
      <c r="G231" s="571" t="s">
        <v>194</v>
      </c>
      <c r="H231" s="571" t="s">
        <v>1252</v>
      </c>
      <c r="I231" s="205" t="s">
        <v>1211</v>
      </c>
      <c r="J231" s="205" t="s">
        <v>1212</v>
      </c>
      <c r="K231" s="215">
        <v>1</v>
      </c>
      <c r="L231" s="217"/>
      <c r="M231" s="201">
        <v>12</v>
      </c>
      <c r="N231" s="201">
        <v>12</v>
      </c>
      <c r="O231" s="202">
        <f t="shared" si="6"/>
        <v>1</v>
      </c>
      <c r="P231" s="201">
        <v>100</v>
      </c>
      <c r="Q231" s="203">
        <f t="shared" si="7"/>
        <v>100</v>
      </c>
      <c r="R231" s="213"/>
    </row>
    <row r="232" spans="1:18" ht="14" x14ac:dyDescent="0.15">
      <c r="A232" s="567" t="s">
        <v>303</v>
      </c>
      <c r="B232" s="214" t="s">
        <v>1206</v>
      </c>
      <c r="C232" s="570" t="s">
        <v>1224</v>
      </c>
      <c r="D232" s="207" t="s">
        <v>1222</v>
      </c>
      <c r="E232" s="195" t="s">
        <v>1225</v>
      </c>
      <c r="F232" s="208" t="s">
        <v>1208</v>
      </c>
      <c r="G232" s="569" t="s">
        <v>194</v>
      </c>
      <c r="H232" s="571" t="s">
        <v>1252</v>
      </c>
      <c r="I232" s="205" t="s">
        <v>1211</v>
      </c>
      <c r="J232" s="205" t="s">
        <v>1212</v>
      </c>
      <c r="K232" s="215">
        <v>1</v>
      </c>
      <c r="L232" s="216"/>
      <c r="M232" s="201">
        <v>8</v>
      </c>
      <c r="N232" s="201">
        <v>8</v>
      </c>
      <c r="O232" s="202">
        <f t="shared" si="6"/>
        <v>1</v>
      </c>
      <c r="P232" s="201">
        <v>100</v>
      </c>
      <c r="Q232" s="203">
        <f t="shared" si="7"/>
        <v>100</v>
      </c>
      <c r="R232" s="213"/>
    </row>
    <row r="233" spans="1:18" ht="28" x14ac:dyDescent="0.15">
      <c r="A233" s="567" t="s">
        <v>303</v>
      </c>
      <c r="B233" s="214" t="s">
        <v>1206</v>
      </c>
      <c r="C233" s="570" t="s">
        <v>1219</v>
      </c>
      <c r="D233" s="207" t="s">
        <v>1226</v>
      </c>
      <c r="E233" s="195" t="s">
        <v>393</v>
      </c>
      <c r="F233" s="208" t="s">
        <v>1208</v>
      </c>
      <c r="G233" s="571" t="s">
        <v>194</v>
      </c>
      <c r="H233" s="571" t="s">
        <v>1252</v>
      </c>
      <c r="I233" s="205" t="s">
        <v>1211</v>
      </c>
      <c r="J233" s="205" t="s">
        <v>1212</v>
      </c>
      <c r="K233" s="215">
        <v>1</v>
      </c>
      <c r="L233" s="217"/>
      <c r="M233" s="201">
        <v>5</v>
      </c>
      <c r="N233" s="201">
        <v>5</v>
      </c>
      <c r="O233" s="202">
        <f t="shared" si="6"/>
        <v>1</v>
      </c>
      <c r="P233" s="201">
        <v>100</v>
      </c>
      <c r="Q233" s="203">
        <f t="shared" si="7"/>
        <v>100</v>
      </c>
      <c r="R233" s="213"/>
    </row>
    <row r="234" spans="1:18" ht="14" x14ac:dyDescent="0.15">
      <c r="A234" s="567" t="s">
        <v>303</v>
      </c>
      <c r="B234" s="214" t="s">
        <v>1206</v>
      </c>
      <c r="C234" s="570" t="s">
        <v>1227</v>
      </c>
      <c r="D234" s="207" t="s">
        <v>1226</v>
      </c>
      <c r="E234" s="195" t="s">
        <v>1228</v>
      </c>
      <c r="F234" s="208" t="s">
        <v>1208</v>
      </c>
      <c r="G234" s="569" t="s">
        <v>194</v>
      </c>
      <c r="H234" s="571" t="s">
        <v>1252</v>
      </c>
      <c r="I234" s="205" t="s">
        <v>1211</v>
      </c>
      <c r="J234" s="205" t="s">
        <v>1212</v>
      </c>
      <c r="K234" s="215">
        <v>1</v>
      </c>
      <c r="L234" s="216"/>
      <c r="M234" s="201">
        <v>7</v>
      </c>
      <c r="N234" s="201">
        <v>7</v>
      </c>
      <c r="O234" s="202">
        <f t="shared" si="6"/>
        <v>1</v>
      </c>
      <c r="P234" s="201">
        <v>100</v>
      </c>
      <c r="Q234" s="203">
        <f t="shared" si="7"/>
        <v>99.999999999999986</v>
      </c>
      <c r="R234" s="213"/>
    </row>
    <row r="235" spans="1:18" ht="28" x14ac:dyDescent="0.15">
      <c r="A235" s="567" t="s">
        <v>303</v>
      </c>
      <c r="B235" s="214" t="s">
        <v>1206</v>
      </c>
      <c r="C235" s="570" t="s">
        <v>1184</v>
      </c>
      <c r="D235" s="207" t="s">
        <v>1207</v>
      </c>
      <c r="E235" s="195" t="s">
        <v>393</v>
      </c>
      <c r="F235" s="208" t="s">
        <v>1208</v>
      </c>
      <c r="G235" s="571" t="s">
        <v>1256</v>
      </c>
      <c r="H235" s="571" t="s">
        <v>1234</v>
      </c>
      <c r="I235" s="205" t="s">
        <v>1235</v>
      </c>
      <c r="J235" s="205" t="s">
        <v>1212</v>
      </c>
      <c r="K235" s="215">
        <v>0.15</v>
      </c>
      <c r="L235" s="217"/>
      <c r="M235" s="201">
        <v>613</v>
      </c>
      <c r="N235" s="201">
        <v>613</v>
      </c>
      <c r="O235" s="202">
        <f t="shared" si="6"/>
        <v>1</v>
      </c>
      <c r="P235" s="201">
        <v>667</v>
      </c>
      <c r="Q235" s="203">
        <f t="shared" si="7"/>
        <v>666.66666666666663</v>
      </c>
      <c r="R235" s="213"/>
    </row>
    <row r="236" spans="1:18" ht="28" x14ac:dyDescent="0.15">
      <c r="A236" s="567" t="s">
        <v>303</v>
      </c>
      <c r="B236" s="214" t="s">
        <v>1206</v>
      </c>
      <c r="C236" s="570" t="s">
        <v>1213</v>
      </c>
      <c r="D236" s="207" t="s">
        <v>1214</v>
      </c>
      <c r="E236" s="195" t="s">
        <v>1215</v>
      </c>
      <c r="F236" s="208" t="s">
        <v>1208</v>
      </c>
      <c r="G236" s="569" t="s">
        <v>1256</v>
      </c>
      <c r="H236" s="571" t="s">
        <v>1234</v>
      </c>
      <c r="I236" s="205" t="s">
        <v>1235</v>
      </c>
      <c r="J236" s="205" t="s">
        <v>1212</v>
      </c>
      <c r="K236" s="215">
        <v>0.25</v>
      </c>
      <c r="L236" s="216"/>
      <c r="M236" s="201">
        <v>8</v>
      </c>
      <c r="N236" s="201">
        <v>8</v>
      </c>
      <c r="O236" s="202">
        <f t="shared" si="6"/>
        <v>1</v>
      </c>
      <c r="P236" s="201">
        <v>400</v>
      </c>
      <c r="Q236" s="203">
        <f t="shared" si="7"/>
        <v>400</v>
      </c>
      <c r="R236" s="213"/>
    </row>
    <row r="237" spans="1:18" ht="28" x14ac:dyDescent="0.15">
      <c r="A237" s="567" t="s">
        <v>303</v>
      </c>
      <c r="B237" s="214" t="s">
        <v>1206</v>
      </c>
      <c r="C237" s="570" t="s">
        <v>1216</v>
      </c>
      <c r="D237" s="207" t="s">
        <v>1214</v>
      </c>
      <c r="E237" s="195" t="s">
        <v>1217</v>
      </c>
      <c r="F237" s="208" t="s">
        <v>1208</v>
      </c>
      <c r="G237" s="571" t="s">
        <v>1256</v>
      </c>
      <c r="H237" s="571" t="s">
        <v>1236</v>
      </c>
      <c r="I237" s="205" t="s">
        <v>1235</v>
      </c>
      <c r="J237" s="205" t="s">
        <v>1212</v>
      </c>
      <c r="K237" s="215">
        <v>0.25</v>
      </c>
      <c r="L237" s="217"/>
      <c r="M237" s="201">
        <v>8</v>
      </c>
      <c r="N237" s="201">
        <v>8</v>
      </c>
      <c r="O237" s="202">
        <f t="shared" si="6"/>
        <v>1</v>
      </c>
      <c r="P237" s="201">
        <v>400</v>
      </c>
      <c r="Q237" s="203">
        <f t="shared" si="7"/>
        <v>400</v>
      </c>
      <c r="R237" s="213"/>
    </row>
    <row r="238" spans="1:18" ht="28" x14ac:dyDescent="0.15">
      <c r="A238" s="567" t="s">
        <v>303</v>
      </c>
      <c r="B238" s="214" t="s">
        <v>1206</v>
      </c>
      <c r="C238" s="570" t="s">
        <v>1184</v>
      </c>
      <c r="D238" s="207" t="s">
        <v>1214</v>
      </c>
      <c r="E238" s="195" t="s">
        <v>393</v>
      </c>
      <c r="F238" s="208" t="s">
        <v>1208</v>
      </c>
      <c r="G238" s="569" t="s">
        <v>1256</v>
      </c>
      <c r="H238" s="571" t="s">
        <v>1236</v>
      </c>
      <c r="I238" s="205" t="s">
        <v>1235</v>
      </c>
      <c r="J238" s="205" t="s">
        <v>1212</v>
      </c>
      <c r="K238" s="215">
        <v>0.3</v>
      </c>
      <c r="L238" s="216"/>
      <c r="M238" s="201">
        <v>42</v>
      </c>
      <c r="N238" s="201">
        <v>42</v>
      </c>
      <c r="O238" s="202">
        <f t="shared" si="6"/>
        <v>1</v>
      </c>
      <c r="P238" s="201">
        <v>333</v>
      </c>
      <c r="Q238" s="203">
        <f t="shared" si="7"/>
        <v>333.33333333333331</v>
      </c>
      <c r="R238" s="213"/>
    </row>
    <row r="239" spans="1:18" ht="28" x14ac:dyDescent="0.15">
      <c r="A239" s="567" t="s">
        <v>303</v>
      </c>
      <c r="B239" s="214" t="s">
        <v>1206</v>
      </c>
      <c r="C239" s="570" t="s">
        <v>1203</v>
      </c>
      <c r="D239" s="207" t="s">
        <v>1218</v>
      </c>
      <c r="E239" s="195" t="s">
        <v>393</v>
      </c>
      <c r="F239" s="208" t="s">
        <v>1208</v>
      </c>
      <c r="G239" s="571" t="s">
        <v>1256</v>
      </c>
      <c r="H239" s="571" t="s">
        <v>1236</v>
      </c>
      <c r="I239" s="205" t="s">
        <v>1235</v>
      </c>
      <c r="J239" s="205" t="s">
        <v>1212</v>
      </c>
      <c r="K239" s="215">
        <v>0.38</v>
      </c>
      <c r="L239" s="217"/>
      <c r="M239" s="201">
        <v>99</v>
      </c>
      <c r="N239" s="201">
        <v>99</v>
      </c>
      <c r="O239" s="202">
        <f t="shared" si="6"/>
        <v>1</v>
      </c>
      <c r="P239" s="201">
        <v>263</v>
      </c>
      <c r="Q239" s="203">
        <f t="shared" si="7"/>
        <v>263.15789473684214</v>
      </c>
      <c r="R239" s="213"/>
    </row>
    <row r="240" spans="1:18" ht="28" x14ac:dyDescent="0.15">
      <c r="A240" s="567" t="s">
        <v>303</v>
      </c>
      <c r="B240" s="214" t="s">
        <v>1206</v>
      </c>
      <c r="C240" s="570" t="s">
        <v>1219</v>
      </c>
      <c r="D240" s="207" t="s">
        <v>1218</v>
      </c>
      <c r="E240" s="195" t="s">
        <v>393</v>
      </c>
      <c r="F240" s="208" t="s">
        <v>1208</v>
      </c>
      <c r="G240" s="569" t="s">
        <v>1256</v>
      </c>
      <c r="H240" s="571" t="s">
        <v>1236</v>
      </c>
      <c r="I240" s="205" t="s">
        <v>1235</v>
      </c>
      <c r="J240" s="205" t="s">
        <v>1212</v>
      </c>
      <c r="K240" s="215">
        <v>0.4</v>
      </c>
      <c r="L240" s="216"/>
      <c r="M240" s="201">
        <v>19</v>
      </c>
      <c r="N240" s="201">
        <v>19</v>
      </c>
      <c r="O240" s="202">
        <f t="shared" si="6"/>
        <v>1</v>
      </c>
      <c r="P240" s="201">
        <v>250</v>
      </c>
      <c r="Q240" s="203">
        <f t="shared" si="7"/>
        <v>249.99999999999997</v>
      </c>
      <c r="R240" s="213"/>
    </row>
    <row r="241" spans="1:18" ht="28" x14ac:dyDescent="0.15">
      <c r="A241" s="567" t="s">
        <v>303</v>
      </c>
      <c r="B241" s="214" t="s">
        <v>1206</v>
      </c>
      <c r="C241" s="570" t="s">
        <v>1220</v>
      </c>
      <c r="D241" s="207" t="s">
        <v>1218</v>
      </c>
      <c r="E241" s="195" t="s">
        <v>393</v>
      </c>
      <c r="F241" s="208" t="s">
        <v>1208</v>
      </c>
      <c r="G241" s="571" t="s">
        <v>1256</v>
      </c>
      <c r="H241" s="571" t="s">
        <v>1236</v>
      </c>
      <c r="I241" s="205" t="s">
        <v>1235</v>
      </c>
      <c r="J241" s="205" t="s">
        <v>1212</v>
      </c>
      <c r="K241" s="215">
        <v>0.38</v>
      </c>
      <c r="L241" s="217"/>
      <c r="M241" s="201">
        <v>5</v>
      </c>
      <c r="N241" s="201">
        <v>5</v>
      </c>
      <c r="O241" s="202">
        <f t="shared" si="6"/>
        <v>1</v>
      </c>
      <c r="P241" s="201">
        <v>263</v>
      </c>
      <c r="Q241" s="203">
        <f t="shared" si="7"/>
        <v>263.15789473684214</v>
      </c>
      <c r="R241" s="213"/>
    </row>
    <row r="242" spans="1:18" ht="28" x14ac:dyDescent="0.15">
      <c r="A242" s="567" t="s">
        <v>303</v>
      </c>
      <c r="B242" s="214" t="s">
        <v>1206</v>
      </c>
      <c r="C242" s="570" t="s">
        <v>1203</v>
      </c>
      <c r="D242" s="207" t="s">
        <v>1221</v>
      </c>
      <c r="E242" s="195" t="s">
        <v>393</v>
      </c>
      <c r="F242" s="208" t="s">
        <v>1208</v>
      </c>
      <c r="G242" s="569" t="s">
        <v>1256</v>
      </c>
      <c r="H242" s="571" t="s">
        <v>1236</v>
      </c>
      <c r="I242" s="205" t="s">
        <v>1235</v>
      </c>
      <c r="J242" s="205" t="s">
        <v>1212</v>
      </c>
      <c r="K242" s="215">
        <v>0.4</v>
      </c>
      <c r="L242" s="216"/>
      <c r="M242" s="201">
        <v>70</v>
      </c>
      <c r="N242" s="201">
        <v>70</v>
      </c>
      <c r="O242" s="202">
        <f t="shared" si="6"/>
        <v>1</v>
      </c>
      <c r="P242" s="201">
        <v>250</v>
      </c>
      <c r="Q242" s="203">
        <f t="shared" si="7"/>
        <v>249.99999999999997</v>
      </c>
      <c r="R242" s="213"/>
    </row>
    <row r="243" spans="1:18" ht="28" x14ac:dyDescent="0.15">
      <c r="A243" s="567" t="s">
        <v>303</v>
      </c>
      <c r="B243" s="214" t="s">
        <v>1206</v>
      </c>
      <c r="C243" s="570" t="s">
        <v>1219</v>
      </c>
      <c r="D243" s="207" t="s">
        <v>1221</v>
      </c>
      <c r="E243" s="195" t="s">
        <v>393</v>
      </c>
      <c r="F243" s="208" t="s">
        <v>1208</v>
      </c>
      <c r="G243" s="571" t="s">
        <v>1256</v>
      </c>
      <c r="H243" s="571" t="s">
        <v>1236</v>
      </c>
      <c r="I243" s="205" t="s">
        <v>1235</v>
      </c>
      <c r="J243" s="205" t="s">
        <v>1212</v>
      </c>
      <c r="K243" s="215">
        <v>0.4</v>
      </c>
      <c r="L243" s="217"/>
      <c r="M243" s="201">
        <v>11</v>
      </c>
      <c r="N243" s="201">
        <v>11</v>
      </c>
      <c r="O243" s="202">
        <f t="shared" si="6"/>
        <v>1</v>
      </c>
      <c r="P243" s="201">
        <v>250</v>
      </c>
      <c r="Q243" s="203">
        <f t="shared" si="7"/>
        <v>249.99999999999997</v>
      </c>
      <c r="R243" s="213"/>
    </row>
    <row r="244" spans="1:18" ht="14" x14ac:dyDescent="0.15">
      <c r="A244" s="567" t="s">
        <v>303</v>
      </c>
      <c r="B244" s="214" t="s">
        <v>1206</v>
      </c>
      <c r="C244" s="570" t="s">
        <v>1213</v>
      </c>
      <c r="D244" s="207" t="s">
        <v>1222</v>
      </c>
      <c r="E244" s="195" t="s">
        <v>1223</v>
      </c>
      <c r="F244" s="208" t="s">
        <v>1208</v>
      </c>
      <c r="G244" s="569" t="s">
        <v>1256</v>
      </c>
      <c r="H244" s="571" t="s">
        <v>1234</v>
      </c>
      <c r="I244" s="205" t="s">
        <v>1211</v>
      </c>
      <c r="J244" s="205" t="s">
        <v>1212</v>
      </c>
      <c r="K244" s="215">
        <v>1</v>
      </c>
      <c r="L244" s="216"/>
      <c r="M244" s="201">
        <v>8</v>
      </c>
      <c r="N244" s="201">
        <v>8</v>
      </c>
      <c r="O244" s="202">
        <f t="shared" si="6"/>
        <v>1</v>
      </c>
      <c r="P244" s="201">
        <v>100</v>
      </c>
      <c r="Q244" s="203">
        <f t="shared" si="7"/>
        <v>100</v>
      </c>
      <c r="R244" s="213"/>
    </row>
    <row r="245" spans="1:18" ht="28" x14ac:dyDescent="0.15">
      <c r="A245" s="567" t="s">
        <v>303</v>
      </c>
      <c r="B245" s="214" t="s">
        <v>1206</v>
      </c>
      <c r="C245" s="570" t="s">
        <v>1219</v>
      </c>
      <c r="D245" s="207" t="s">
        <v>1222</v>
      </c>
      <c r="E245" s="195" t="s">
        <v>393</v>
      </c>
      <c r="F245" s="208" t="s">
        <v>1208</v>
      </c>
      <c r="G245" s="571" t="s">
        <v>1256</v>
      </c>
      <c r="H245" s="571" t="s">
        <v>1236</v>
      </c>
      <c r="I245" s="205" t="s">
        <v>1235</v>
      </c>
      <c r="J245" s="205" t="s">
        <v>1212</v>
      </c>
      <c r="K245" s="215">
        <v>0.5</v>
      </c>
      <c r="L245" s="217"/>
      <c r="M245" s="201">
        <v>12</v>
      </c>
      <c r="N245" s="201">
        <v>12</v>
      </c>
      <c r="O245" s="202">
        <f t="shared" si="6"/>
        <v>1</v>
      </c>
      <c r="P245" s="201">
        <v>200</v>
      </c>
      <c r="Q245" s="203">
        <f t="shared" si="7"/>
        <v>200</v>
      </c>
      <c r="R245" s="213"/>
    </row>
    <row r="246" spans="1:18" ht="14" x14ac:dyDescent="0.15">
      <c r="A246" s="567" t="s">
        <v>303</v>
      </c>
      <c r="B246" s="214" t="s">
        <v>1206</v>
      </c>
      <c r="C246" s="570" t="s">
        <v>1224</v>
      </c>
      <c r="D246" s="207" t="s">
        <v>1222</v>
      </c>
      <c r="E246" s="195" t="s">
        <v>1225</v>
      </c>
      <c r="F246" s="208" t="s">
        <v>1208</v>
      </c>
      <c r="G246" s="569" t="s">
        <v>1256</v>
      </c>
      <c r="H246" s="571" t="s">
        <v>1234</v>
      </c>
      <c r="I246" s="205" t="s">
        <v>1211</v>
      </c>
      <c r="J246" s="205" t="s">
        <v>1212</v>
      </c>
      <c r="K246" s="215">
        <v>1</v>
      </c>
      <c r="L246" s="216"/>
      <c r="M246" s="201">
        <v>8</v>
      </c>
      <c r="N246" s="201">
        <v>8</v>
      </c>
      <c r="O246" s="202">
        <f t="shared" si="6"/>
        <v>1</v>
      </c>
      <c r="P246" s="201">
        <v>100</v>
      </c>
      <c r="Q246" s="203">
        <f t="shared" si="7"/>
        <v>100</v>
      </c>
      <c r="R246" s="213"/>
    </row>
    <row r="247" spans="1:18" ht="28" x14ac:dyDescent="0.15">
      <c r="A247" s="567" t="s">
        <v>303</v>
      </c>
      <c r="B247" s="214" t="s">
        <v>1206</v>
      </c>
      <c r="C247" s="570" t="s">
        <v>1219</v>
      </c>
      <c r="D247" s="207" t="s">
        <v>1226</v>
      </c>
      <c r="E247" s="195" t="s">
        <v>393</v>
      </c>
      <c r="F247" s="208" t="s">
        <v>1208</v>
      </c>
      <c r="G247" s="571" t="s">
        <v>1256</v>
      </c>
      <c r="H247" s="571" t="s">
        <v>1236</v>
      </c>
      <c r="I247" s="205" t="s">
        <v>1211</v>
      </c>
      <c r="J247" s="205" t="s">
        <v>1212</v>
      </c>
      <c r="K247" s="215">
        <v>1</v>
      </c>
      <c r="L247" s="217"/>
      <c r="M247" s="201">
        <v>5</v>
      </c>
      <c r="N247" s="201">
        <v>5</v>
      </c>
      <c r="O247" s="202">
        <f t="shared" si="6"/>
        <v>1</v>
      </c>
      <c r="P247" s="201">
        <v>100</v>
      </c>
      <c r="Q247" s="203">
        <f t="shared" si="7"/>
        <v>100</v>
      </c>
      <c r="R247" s="213"/>
    </row>
    <row r="248" spans="1:18" ht="14" x14ac:dyDescent="0.15">
      <c r="A248" s="567" t="s">
        <v>303</v>
      </c>
      <c r="B248" s="214" t="s">
        <v>1206</v>
      </c>
      <c r="C248" s="570" t="s">
        <v>1227</v>
      </c>
      <c r="D248" s="207" t="s">
        <v>1226</v>
      </c>
      <c r="E248" s="195" t="s">
        <v>1228</v>
      </c>
      <c r="F248" s="208" t="s">
        <v>1208</v>
      </c>
      <c r="G248" s="569" t="s">
        <v>1256</v>
      </c>
      <c r="H248" s="571" t="s">
        <v>1234</v>
      </c>
      <c r="I248" s="205" t="s">
        <v>1211</v>
      </c>
      <c r="J248" s="205" t="s">
        <v>1212</v>
      </c>
      <c r="K248" s="215">
        <v>1</v>
      </c>
      <c r="L248" s="216"/>
      <c r="M248" s="201">
        <v>7</v>
      </c>
      <c r="N248" s="201">
        <v>7</v>
      </c>
      <c r="O248" s="202">
        <f t="shared" si="6"/>
        <v>1</v>
      </c>
      <c r="P248" s="201">
        <v>100</v>
      </c>
      <c r="Q248" s="203">
        <f t="shared" si="7"/>
        <v>99.999999999999986</v>
      </c>
      <c r="R248" s="213"/>
    </row>
    <row r="249" spans="1:18" ht="28" x14ac:dyDescent="0.15">
      <c r="A249" s="567" t="s">
        <v>303</v>
      </c>
      <c r="B249" s="214" t="s">
        <v>1206</v>
      </c>
      <c r="C249" s="570" t="s">
        <v>1184</v>
      </c>
      <c r="D249" s="207" t="s">
        <v>1207</v>
      </c>
      <c r="E249" s="195" t="s">
        <v>393</v>
      </c>
      <c r="F249" s="208" t="s">
        <v>1208</v>
      </c>
      <c r="G249" s="571" t="s">
        <v>1257</v>
      </c>
      <c r="H249" s="571" t="s">
        <v>1234</v>
      </c>
      <c r="I249" s="205" t="s">
        <v>1235</v>
      </c>
      <c r="J249" s="205" t="s">
        <v>1212</v>
      </c>
      <c r="K249" s="215">
        <v>0.1</v>
      </c>
      <c r="L249" s="217"/>
      <c r="M249" s="201">
        <v>613</v>
      </c>
      <c r="N249" s="201">
        <v>41</v>
      </c>
      <c r="O249" s="202">
        <f t="shared" si="6"/>
        <v>6.6884176182707991E-2</v>
      </c>
      <c r="P249" s="201">
        <v>67</v>
      </c>
      <c r="Q249" s="203">
        <f t="shared" si="7"/>
        <v>66.884176182707989</v>
      </c>
      <c r="R249" s="213"/>
    </row>
    <row r="250" spans="1:18" ht="28" x14ac:dyDescent="0.15">
      <c r="A250" s="567" t="s">
        <v>303</v>
      </c>
      <c r="B250" s="214" t="s">
        <v>1206</v>
      </c>
      <c r="C250" s="570" t="s">
        <v>1213</v>
      </c>
      <c r="D250" s="207" t="s">
        <v>1214</v>
      </c>
      <c r="E250" s="195" t="s">
        <v>1215</v>
      </c>
      <c r="F250" s="208" t="s">
        <v>1208</v>
      </c>
      <c r="G250" s="569" t="s">
        <v>1257</v>
      </c>
      <c r="H250" s="571" t="s">
        <v>1234</v>
      </c>
      <c r="I250" s="205" t="s">
        <v>1235</v>
      </c>
      <c r="J250" s="205" t="s">
        <v>1212</v>
      </c>
      <c r="K250" s="215">
        <v>0.25</v>
      </c>
      <c r="L250" s="216"/>
      <c r="M250" s="201">
        <v>8</v>
      </c>
      <c r="N250" s="201">
        <v>1</v>
      </c>
      <c r="O250" s="202">
        <f t="shared" si="6"/>
        <v>0.125</v>
      </c>
      <c r="P250" s="201">
        <v>50</v>
      </c>
      <c r="Q250" s="203">
        <f t="shared" si="7"/>
        <v>50</v>
      </c>
      <c r="R250" s="213"/>
    </row>
    <row r="251" spans="1:18" ht="28" x14ac:dyDescent="0.15">
      <c r="A251" s="567" t="s">
        <v>303</v>
      </c>
      <c r="B251" s="214" t="s">
        <v>1206</v>
      </c>
      <c r="C251" s="570" t="s">
        <v>1216</v>
      </c>
      <c r="D251" s="207" t="s">
        <v>1214</v>
      </c>
      <c r="E251" s="195" t="s">
        <v>1217</v>
      </c>
      <c r="F251" s="208" t="s">
        <v>1208</v>
      </c>
      <c r="G251" s="571" t="s">
        <v>1257</v>
      </c>
      <c r="H251" s="571" t="s">
        <v>1236</v>
      </c>
      <c r="I251" s="205" t="s">
        <v>1235</v>
      </c>
      <c r="J251" s="205" t="s">
        <v>1212</v>
      </c>
      <c r="K251" s="215">
        <v>0.25</v>
      </c>
      <c r="L251" s="217"/>
      <c r="M251" s="201">
        <v>8</v>
      </c>
      <c r="N251" s="201">
        <v>1</v>
      </c>
      <c r="O251" s="202">
        <f t="shared" si="6"/>
        <v>0.125</v>
      </c>
      <c r="P251" s="201">
        <v>50</v>
      </c>
      <c r="Q251" s="203">
        <f t="shared" si="7"/>
        <v>50</v>
      </c>
      <c r="R251" s="213"/>
    </row>
    <row r="252" spans="1:18" ht="28" x14ac:dyDescent="0.15">
      <c r="A252" s="567" t="s">
        <v>303</v>
      </c>
      <c r="B252" s="214" t="s">
        <v>1206</v>
      </c>
      <c r="C252" s="570" t="s">
        <v>1184</v>
      </c>
      <c r="D252" s="207" t="s">
        <v>1214</v>
      </c>
      <c r="E252" s="195" t="s">
        <v>393</v>
      </c>
      <c r="F252" s="208" t="s">
        <v>1208</v>
      </c>
      <c r="G252" s="569" t="s">
        <v>1257</v>
      </c>
      <c r="H252" s="571" t="s">
        <v>1236</v>
      </c>
      <c r="I252" s="205" t="s">
        <v>1235</v>
      </c>
      <c r="J252" s="205" t="s">
        <v>1212</v>
      </c>
      <c r="K252" s="215">
        <v>0.3</v>
      </c>
      <c r="L252" s="216"/>
      <c r="M252" s="201">
        <v>42</v>
      </c>
      <c r="N252" s="201">
        <v>17</v>
      </c>
      <c r="O252" s="202">
        <f t="shared" si="6"/>
        <v>0.40476190476190477</v>
      </c>
      <c r="P252" s="201">
        <v>135</v>
      </c>
      <c r="Q252" s="203">
        <f t="shared" si="7"/>
        <v>134.92063492063491</v>
      </c>
      <c r="R252" s="213"/>
    </row>
    <row r="253" spans="1:18" ht="28" x14ac:dyDescent="0.15">
      <c r="A253" s="567" t="s">
        <v>303</v>
      </c>
      <c r="B253" s="214" t="s">
        <v>1206</v>
      </c>
      <c r="C253" s="570" t="s">
        <v>1203</v>
      </c>
      <c r="D253" s="207" t="s">
        <v>1218</v>
      </c>
      <c r="E253" s="195" t="s">
        <v>393</v>
      </c>
      <c r="F253" s="208" t="s">
        <v>1208</v>
      </c>
      <c r="G253" s="571" t="s">
        <v>1257</v>
      </c>
      <c r="H253" s="571" t="s">
        <v>1236</v>
      </c>
      <c r="I253" s="205" t="s">
        <v>1235</v>
      </c>
      <c r="J253" s="205" t="s">
        <v>1212</v>
      </c>
      <c r="K253" s="215">
        <v>0.38</v>
      </c>
      <c r="L253" s="217"/>
      <c r="M253" s="201">
        <v>99</v>
      </c>
      <c r="N253" s="201">
        <v>36</v>
      </c>
      <c r="O253" s="202">
        <f t="shared" si="6"/>
        <v>0.36363636363636365</v>
      </c>
      <c r="P253" s="201">
        <v>96</v>
      </c>
      <c r="Q253" s="203">
        <f t="shared" si="7"/>
        <v>95.693779904306226</v>
      </c>
      <c r="R253" s="213"/>
    </row>
    <row r="254" spans="1:18" ht="28" x14ac:dyDescent="0.15">
      <c r="A254" s="567" t="s">
        <v>303</v>
      </c>
      <c r="B254" s="214" t="s">
        <v>1206</v>
      </c>
      <c r="C254" s="570" t="s">
        <v>1219</v>
      </c>
      <c r="D254" s="207" t="s">
        <v>1218</v>
      </c>
      <c r="E254" s="195" t="s">
        <v>393</v>
      </c>
      <c r="F254" s="208" t="s">
        <v>1208</v>
      </c>
      <c r="G254" s="569" t="s">
        <v>1257</v>
      </c>
      <c r="H254" s="571" t="s">
        <v>1236</v>
      </c>
      <c r="I254" s="205" t="s">
        <v>1235</v>
      </c>
      <c r="J254" s="205" t="s">
        <v>1212</v>
      </c>
      <c r="K254" s="215">
        <v>0.4</v>
      </c>
      <c r="L254" s="216"/>
      <c r="M254" s="201">
        <v>19</v>
      </c>
      <c r="N254" s="201">
        <v>8</v>
      </c>
      <c r="O254" s="202">
        <f t="shared" si="6"/>
        <v>0.42105263157894735</v>
      </c>
      <c r="P254" s="201">
        <v>105</v>
      </c>
      <c r="Q254" s="203">
        <f t="shared" si="7"/>
        <v>105.26315789473682</v>
      </c>
      <c r="R254" s="213"/>
    </row>
    <row r="255" spans="1:18" ht="28" x14ac:dyDescent="0.15">
      <c r="A255" s="567" t="s">
        <v>303</v>
      </c>
      <c r="B255" s="214" t="s">
        <v>1206</v>
      </c>
      <c r="C255" s="570" t="s">
        <v>1220</v>
      </c>
      <c r="D255" s="207" t="s">
        <v>1218</v>
      </c>
      <c r="E255" s="195" t="s">
        <v>393</v>
      </c>
      <c r="F255" s="208" t="s">
        <v>1208</v>
      </c>
      <c r="G255" s="571" t="s">
        <v>1257</v>
      </c>
      <c r="H255" s="571" t="s">
        <v>1236</v>
      </c>
      <c r="I255" s="205" t="s">
        <v>1235</v>
      </c>
      <c r="J255" s="205" t="s">
        <v>1212</v>
      </c>
      <c r="K255" s="215">
        <v>0.38</v>
      </c>
      <c r="L255" s="217"/>
      <c r="M255" s="201">
        <v>5</v>
      </c>
      <c r="N255" s="201">
        <v>1</v>
      </c>
      <c r="O255" s="202">
        <f t="shared" si="6"/>
        <v>0.2</v>
      </c>
      <c r="P255" s="201">
        <v>53</v>
      </c>
      <c r="Q255" s="203">
        <f t="shared" si="7"/>
        <v>52.631578947368425</v>
      </c>
      <c r="R255" s="213"/>
    </row>
    <row r="256" spans="1:18" ht="28" x14ac:dyDescent="0.15">
      <c r="A256" s="567" t="s">
        <v>303</v>
      </c>
      <c r="B256" s="214" t="s">
        <v>1206</v>
      </c>
      <c r="C256" s="570" t="s">
        <v>1203</v>
      </c>
      <c r="D256" s="207" t="s">
        <v>1221</v>
      </c>
      <c r="E256" s="195" t="s">
        <v>393</v>
      </c>
      <c r="F256" s="208" t="s">
        <v>1208</v>
      </c>
      <c r="G256" s="569" t="s">
        <v>1257</v>
      </c>
      <c r="H256" s="571" t="s">
        <v>1236</v>
      </c>
      <c r="I256" s="205" t="s">
        <v>1235</v>
      </c>
      <c r="J256" s="205" t="s">
        <v>1212</v>
      </c>
      <c r="K256" s="215">
        <v>0.4</v>
      </c>
      <c r="L256" s="216"/>
      <c r="M256" s="201">
        <v>70</v>
      </c>
      <c r="N256" s="201">
        <v>23</v>
      </c>
      <c r="O256" s="202">
        <f t="shared" si="6"/>
        <v>0.32857142857142857</v>
      </c>
      <c r="P256" s="201">
        <v>82</v>
      </c>
      <c r="Q256" s="203">
        <f t="shared" si="7"/>
        <v>82.142857142857139</v>
      </c>
      <c r="R256" s="213"/>
    </row>
    <row r="257" spans="1:18" ht="28" x14ac:dyDescent="0.15">
      <c r="A257" s="567" t="s">
        <v>303</v>
      </c>
      <c r="B257" s="214" t="s">
        <v>1206</v>
      </c>
      <c r="C257" s="570" t="s">
        <v>1219</v>
      </c>
      <c r="D257" s="207" t="s">
        <v>1221</v>
      </c>
      <c r="E257" s="195" t="s">
        <v>393</v>
      </c>
      <c r="F257" s="208" t="s">
        <v>1208</v>
      </c>
      <c r="G257" s="571" t="s">
        <v>1257</v>
      </c>
      <c r="H257" s="571" t="s">
        <v>1236</v>
      </c>
      <c r="I257" s="205" t="s">
        <v>1235</v>
      </c>
      <c r="J257" s="205" t="s">
        <v>1212</v>
      </c>
      <c r="K257" s="215">
        <v>0.4</v>
      </c>
      <c r="L257" s="217"/>
      <c r="M257" s="201">
        <v>11</v>
      </c>
      <c r="N257" s="201">
        <v>5</v>
      </c>
      <c r="O257" s="202">
        <f t="shared" si="6"/>
        <v>0.45454545454545453</v>
      </c>
      <c r="P257" s="201">
        <v>114</v>
      </c>
      <c r="Q257" s="203">
        <f t="shared" si="7"/>
        <v>113.63636363636363</v>
      </c>
      <c r="R257" s="213"/>
    </row>
    <row r="258" spans="1:18" ht="14" x14ac:dyDescent="0.15">
      <c r="A258" s="567" t="s">
        <v>303</v>
      </c>
      <c r="B258" s="214" t="s">
        <v>1206</v>
      </c>
      <c r="C258" s="570" t="s">
        <v>1213</v>
      </c>
      <c r="D258" s="207" t="s">
        <v>1222</v>
      </c>
      <c r="E258" s="195" t="s">
        <v>1223</v>
      </c>
      <c r="F258" s="208" t="s">
        <v>1208</v>
      </c>
      <c r="G258" s="569" t="s">
        <v>1257</v>
      </c>
      <c r="H258" s="571" t="s">
        <v>1234</v>
      </c>
      <c r="I258" s="205" t="s">
        <v>1211</v>
      </c>
      <c r="J258" s="205" t="s">
        <v>1212</v>
      </c>
      <c r="K258" s="215">
        <v>1</v>
      </c>
      <c r="L258" s="216"/>
      <c r="M258" s="201">
        <v>8</v>
      </c>
      <c r="N258" s="201">
        <v>1</v>
      </c>
      <c r="O258" s="202">
        <f t="shared" si="6"/>
        <v>0.125</v>
      </c>
      <c r="P258" s="201">
        <v>13</v>
      </c>
      <c r="Q258" s="203">
        <f t="shared" si="7"/>
        <v>12.5</v>
      </c>
      <c r="R258" s="213"/>
    </row>
    <row r="259" spans="1:18" ht="28" x14ac:dyDescent="0.15">
      <c r="A259" s="567" t="s">
        <v>303</v>
      </c>
      <c r="B259" s="214" t="s">
        <v>1206</v>
      </c>
      <c r="C259" s="570" t="s">
        <v>1219</v>
      </c>
      <c r="D259" s="207" t="s">
        <v>1222</v>
      </c>
      <c r="E259" s="195" t="s">
        <v>393</v>
      </c>
      <c r="F259" s="208" t="s">
        <v>1208</v>
      </c>
      <c r="G259" s="571" t="s">
        <v>1257</v>
      </c>
      <c r="H259" s="571" t="s">
        <v>1236</v>
      </c>
      <c r="I259" s="205" t="s">
        <v>1235</v>
      </c>
      <c r="J259" s="205" t="s">
        <v>1212</v>
      </c>
      <c r="K259" s="215">
        <v>0.5</v>
      </c>
      <c r="L259" s="217"/>
      <c r="M259" s="201">
        <v>12</v>
      </c>
      <c r="N259" s="201">
        <v>6</v>
      </c>
      <c r="O259" s="202">
        <f t="shared" si="6"/>
        <v>0.5</v>
      </c>
      <c r="P259" s="201">
        <v>100</v>
      </c>
      <c r="Q259" s="203">
        <f t="shared" si="7"/>
        <v>100</v>
      </c>
      <c r="R259" s="213"/>
    </row>
    <row r="260" spans="1:18" ht="14" x14ac:dyDescent="0.15">
      <c r="A260" s="567" t="s">
        <v>303</v>
      </c>
      <c r="B260" s="214" t="s">
        <v>1206</v>
      </c>
      <c r="C260" s="570" t="s">
        <v>1224</v>
      </c>
      <c r="D260" s="207" t="s">
        <v>1222</v>
      </c>
      <c r="E260" s="195" t="s">
        <v>1225</v>
      </c>
      <c r="F260" s="208" t="s">
        <v>1208</v>
      </c>
      <c r="G260" s="569" t="s">
        <v>1257</v>
      </c>
      <c r="H260" s="571" t="s">
        <v>1234</v>
      </c>
      <c r="I260" s="205" t="s">
        <v>1211</v>
      </c>
      <c r="J260" s="205" t="s">
        <v>1212</v>
      </c>
      <c r="K260" s="215">
        <v>1</v>
      </c>
      <c r="L260" s="216"/>
      <c r="M260" s="201">
        <v>8</v>
      </c>
      <c r="N260" s="201">
        <v>0</v>
      </c>
      <c r="O260" s="202">
        <f t="shared" si="6"/>
        <v>0</v>
      </c>
      <c r="P260" s="201">
        <v>0</v>
      </c>
      <c r="Q260" s="203">
        <f t="shared" si="7"/>
        <v>0</v>
      </c>
      <c r="R260" s="213"/>
    </row>
    <row r="261" spans="1:18" ht="28" x14ac:dyDescent="0.15">
      <c r="A261" s="567" t="s">
        <v>303</v>
      </c>
      <c r="B261" s="214" t="s">
        <v>1206</v>
      </c>
      <c r="C261" s="570" t="s">
        <v>1219</v>
      </c>
      <c r="D261" s="207" t="s">
        <v>1226</v>
      </c>
      <c r="E261" s="195" t="s">
        <v>393</v>
      </c>
      <c r="F261" s="208" t="s">
        <v>1208</v>
      </c>
      <c r="G261" s="571" t="s">
        <v>1257</v>
      </c>
      <c r="H261" s="571" t="s">
        <v>1236</v>
      </c>
      <c r="I261" s="205" t="s">
        <v>1211</v>
      </c>
      <c r="J261" s="205" t="s">
        <v>1212</v>
      </c>
      <c r="K261" s="215">
        <v>1</v>
      </c>
      <c r="L261" s="217"/>
      <c r="M261" s="201">
        <v>5</v>
      </c>
      <c r="N261" s="201">
        <v>1</v>
      </c>
      <c r="O261" s="202">
        <f t="shared" si="6"/>
        <v>0.2</v>
      </c>
      <c r="P261" s="201">
        <v>20</v>
      </c>
      <c r="Q261" s="203">
        <f t="shared" si="7"/>
        <v>20</v>
      </c>
      <c r="R261" s="213"/>
    </row>
    <row r="262" spans="1:18" ht="14" x14ac:dyDescent="0.15">
      <c r="A262" s="567" t="s">
        <v>303</v>
      </c>
      <c r="B262" s="214" t="s">
        <v>1206</v>
      </c>
      <c r="C262" s="570" t="s">
        <v>1227</v>
      </c>
      <c r="D262" s="207" t="s">
        <v>1226</v>
      </c>
      <c r="E262" s="195" t="s">
        <v>1228</v>
      </c>
      <c r="F262" s="208" t="s">
        <v>1208</v>
      </c>
      <c r="G262" s="569" t="s">
        <v>1257</v>
      </c>
      <c r="H262" s="571" t="s">
        <v>1234</v>
      </c>
      <c r="I262" s="205" t="s">
        <v>1211</v>
      </c>
      <c r="J262" s="205" t="s">
        <v>1212</v>
      </c>
      <c r="K262" s="215">
        <v>1</v>
      </c>
      <c r="L262" s="216"/>
      <c r="M262" s="201">
        <v>7</v>
      </c>
      <c r="N262" s="201">
        <v>2</v>
      </c>
      <c r="O262" s="202">
        <f t="shared" ref="O262:O325" si="8">N262/M262</f>
        <v>0.2857142857142857</v>
      </c>
      <c r="P262" s="201">
        <v>29</v>
      </c>
      <c r="Q262" s="203">
        <f t="shared" si="7"/>
        <v>28.571428571428569</v>
      </c>
      <c r="R262" s="213"/>
    </row>
    <row r="263" spans="1:18" ht="28" x14ac:dyDescent="0.15">
      <c r="A263" s="567" t="s">
        <v>303</v>
      </c>
      <c r="B263" s="214" t="s">
        <v>1206</v>
      </c>
      <c r="C263" s="570" t="s">
        <v>1184</v>
      </c>
      <c r="D263" s="207" t="s">
        <v>1207</v>
      </c>
      <c r="E263" s="195" t="s">
        <v>393</v>
      </c>
      <c r="F263" s="208" t="s">
        <v>1208</v>
      </c>
      <c r="G263" s="571" t="s">
        <v>1258</v>
      </c>
      <c r="H263" s="571" t="s">
        <v>1234</v>
      </c>
      <c r="I263" s="205" t="s">
        <v>1235</v>
      </c>
      <c r="J263" s="205" t="s">
        <v>1212</v>
      </c>
      <c r="K263" s="215">
        <v>0.15</v>
      </c>
      <c r="L263" s="217"/>
      <c r="M263" s="201">
        <v>613</v>
      </c>
      <c r="N263" s="201">
        <v>95</v>
      </c>
      <c r="O263" s="202">
        <f t="shared" si="8"/>
        <v>0.15497553017944535</v>
      </c>
      <c r="P263" s="201">
        <v>103</v>
      </c>
      <c r="Q263" s="203">
        <f t="shared" si="7"/>
        <v>103.31702011963023</v>
      </c>
      <c r="R263" s="213"/>
    </row>
    <row r="264" spans="1:18" ht="28" x14ac:dyDescent="0.15">
      <c r="A264" s="567" t="s">
        <v>303</v>
      </c>
      <c r="B264" s="214" t="s">
        <v>1206</v>
      </c>
      <c r="C264" s="570" t="s">
        <v>1213</v>
      </c>
      <c r="D264" s="207" t="s">
        <v>1214</v>
      </c>
      <c r="E264" s="195" t="s">
        <v>1215</v>
      </c>
      <c r="F264" s="208" t="s">
        <v>1208</v>
      </c>
      <c r="G264" s="569" t="s">
        <v>1258</v>
      </c>
      <c r="H264" s="571" t="s">
        <v>1234</v>
      </c>
      <c r="I264" s="205" t="s">
        <v>1235</v>
      </c>
      <c r="J264" s="205" t="s">
        <v>1212</v>
      </c>
      <c r="K264" s="215">
        <v>0.25</v>
      </c>
      <c r="L264" s="216"/>
      <c r="M264" s="201">
        <v>8</v>
      </c>
      <c r="N264" s="201">
        <v>3</v>
      </c>
      <c r="O264" s="202">
        <f t="shared" si="8"/>
        <v>0.375</v>
      </c>
      <c r="P264" s="201">
        <v>150</v>
      </c>
      <c r="Q264" s="203">
        <f t="shared" ref="Q264:Q327" si="9">N264/(M264*K264/100)</f>
        <v>150</v>
      </c>
      <c r="R264" s="213"/>
    </row>
    <row r="265" spans="1:18" ht="28" x14ac:dyDescent="0.15">
      <c r="A265" s="567" t="s">
        <v>303</v>
      </c>
      <c r="B265" s="214" t="s">
        <v>1206</v>
      </c>
      <c r="C265" s="570" t="s">
        <v>1216</v>
      </c>
      <c r="D265" s="207" t="s">
        <v>1214</v>
      </c>
      <c r="E265" s="195" t="s">
        <v>1217</v>
      </c>
      <c r="F265" s="208" t="s">
        <v>1208</v>
      </c>
      <c r="G265" s="571" t="s">
        <v>1258</v>
      </c>
      <c r="H265" s="571" t="s">
        <v>1236</v>
      </c>
      <c r="I265" s="205" t="s">
        <v>1235</v>
      </c>
      <c r="J265" s="205" t="s">
        <v>1212</v>
      </c>
      <c r="K265" s="215">
        <v>0.25</v>
      </c>
      <c r="L265" s="217"/>
      <c r="M265" s="201">
        <v>8</v>
      </c>
      <c r="N265" s="201">
        <v>1</v>
      </c>
      <c r="O265" s="202">
        <f t="shared" si="8"/>
        <v>0.125</v>
      </c>
      <c r="P265" s="201">
        <v>50</v>
      </c>
      <c r="Q265" s="203">
        <f t="shared" si="9"/>
        <v>50</v>
      </c>
      <c r="R265" s="213"/>
    </row>
    <row r="266" spans="1:18" ht="28" x14ac:dyDescent="0.15">
      <c r="A266" s="567" t="s">
        <v>303</v>
      </c>
      <c r="B266" s="214" t="s">
        <v>1206</v>
      </c>
      <c r="C266" s="570" t="s">
        <v>1184</v>
      </c>
      <c r="D266" s="207" t="s">
        <v>1214</v>
      </c>
      <c r="E266" s="195" t="s">
        <v>393</v>
      </c>
      <c r="F266" s="208" t="s">
        <v>1208</v>
      </c>
      <c r="G266" s="569" t="s">
        <v>1258</v>
      </c>
      <c r="H266" s="571" t="s">
        <v>1236</v>
      </c>
      <c r="I266" s="205" t="s">
        <v>1235</v>
      </c>
      <c r="J266" s="205" t="s">
        <v>1212</v>
      </c>
      <c r="K266" s="215">
        <v>0.3</v>
      </c>
      <c r="L266" s="216"/>
      <c r="M266" s="201">
        <v>42</v>
      </c>
      <c r="N266" s="201">
        <v>19</v>
      </c>
      <c r="O266" s="202">
        <f t="shared" si="8"/>
        <v>0.45238095238095238</v>
      </c>
      <c r="P266" s="201">
        <v>151</v>
      </c>
      <c r="Q266" s="203">
        <f t="shared" si="9"/>
        <v>150.79365079365078</v>
      </c>
      <c r="R266" s="213"/>
    </row>
    <row r="267" spans="1:18" ht="28" x14ac:dyDescent="0.15">
      <c r="A267" s="567" t="s">
        <v>303</v>
      </c>
      <c r="B267" s="214" t="s">
        <v>1206</v>
      </c>
      <c r="C267" s="570" t="s">
        <v>1203</v>
      </c>
      <c r="D267" s="207" t="s">
        <v>1218</v>
      </c>
      <c r="E267" s="195" t="s">
        <v>393</v>
      </c>
      <c r="F267" s="208" t="s">
        <v>1208</v>
      </c>
      <c r="G267" s="571" t="s">
        <v>1258</v>
      </c>
      <c r="H267" s="571" t="s">
        <v>1236</v>
      </c>
      <c r="I267" s="205" t="s">
        <v>1235</v>
      </c>
      <c r="J267" s="205" t="s">
        <v>1212</v>
      </c>
      <c r="K267" s="215">
        <v>0.38</v>
      </c>
      <c r="L267" s="217"/>
      <c r="M267" s="201">
        <v>99</v>
      </c>
      <c r="N267" s="201">
        <v>36</v>
      </c>
      <c r="O267" s="202">
        <f t="shared" si="8"/>
        <v>0.36363636363636365</v>
      </c>
      <c r="P267" s="201">
        <v>96</v>
      </c>
      <c r="Q267" s="203">
        <f t="shared" si="9"/>
        <v>95.693779904306226</v>
      </c>
      <c r="R267" s="213"/>
    </row>
    <row r="268" spans="1:18" ht="28" x14ac:dyDescent="0.15">
      <c r="A268" s="567" t="s">
        <v>303</v>
      </c>
      <c r="B268" s="214" t="s">
        <v>1206</v>
      </c>
      <c r="C268" s="570" t="s">
        <v>1219</v>
      </c>
      <c r="D268" s="207" t="s">
        <v>1218</v>
      </c>
      <c r="E268" s="195" t="s">
        <v>393</v>
      </c>
      <c r="F268" s="208" t="s">
        <v>1208</v>
      </c>
      <c r="G268" s="569" t="s">
        <v>1258</v>
      </c>
      <c r="H268" s="571" t="s">
        <v>1236</v>
      </c>
      <c r="I268" s="205" t="s">
        <v>1235</v>
      </c>
      <c r="J268" s="205" t="s">
        <v>1212</v>
      </c>
      <c r="K268" s="215">
        <v>0.4</v>
      </c>
      <c r="L268" s="216"/>
      <c r="M268" s="201">
        <v>19</v>
      </c>
      <c r="N268" s="201">
        <v>8</v>
      </c>
      <c r="O268" s="202">
        <f t="shared" si="8"/>
        <v>0.42105263157894735</v>
      </c>
      <c r="P268" s="201">
        <v>105</v>
      </c>
      <c r="Q268" s="203">
        <f t="shared" si="9"/>
        <v>105.26315789473682</v>
      </c>
      <c r="R268" s="213"/>
    </row>
    <row r="269" spans="1:18" ht="28" x14ac:dyDescent="0.15">
      <c r="A269" s="567" t="s">
        <v>303</v>
      </c>
      <c r="B269" s="214" t="s">
        <v>1206</v>
      </c>
      <c r="C269" s="570" t="s">
        <v>1220</v>
      </c>
      <c r="D269" s="207" t="s">
        <v>1218</v>
      </c>
      <c r="E269" s="195" t="s">
        <v>393</v>
      </c>
      <c r="F269" s="208" t="s">
        <v>1208</v>
      </c>
      <c r="G269" s="571" t="s">
        <v>1258</v>
      </c>
      <c r="H269" s="571" t="s">
        <v>1236</v>
      </c>
      <c r="I269" s="205" t="s">
        <v>1235</v>
      </c>
      <c r="J269" s="205" t="s">
        <v>1212</v>
      </c>
      <c r="K269" s="215">
        <v>0.38</v>
      </c>
      <c r="L269" s="217"/>
      <c r="M269" s="201">
        <v>5</v>
      </c>
      <c r="N269" s="201">
        <v>1</v>
      </c>
      <c r="O269" s="202">
        <f t="shared" si="8"/>
        <v>0.2</v>
      </c>
      <c r="P269" s="201">
        <v>53</v>
      </c>
      <c r="Q269" s="203">
        <f t="shared" si="9"/>
        <v>52.631578947368425</v>
      </c>
      <c r="R269" s="213"/>
    </row>
    <row r="270" spans="1:18" ht="28" x14ac:dyDescent="0.15">
      <c r="A270" s="567" t="s">
        <v>303</v>
      </c>
      <c r="B270" s="214" t="s">
        <v>1206</v>
      </c>
      <c r="C270" s="570" t="s">
        <v>1203</v>
      </c>
      <c r="D270" s="207" t="s">
        <v>1221</v>
      </c>
      <c r="E270" s="195" t="s">
        <v>393</v>
      </c>
      <c r="F270" s="208" t="s">
        <v>1208</v>
      </c>
      <c r="G270" s="569" t="s">
        <v>1258</v>
      </c>
      <c r="H270" s="571" t="s">
        <v>1236</v>
      </c>
      <c r="I270" s="205" t="s">
        <v>1235</v>
      </c>
      <c r="J270" s="205" t="s">
        <v>1212</v>
      </c>
      <c r="K270" s="215">
        <v>0.4</v>
      </c>
      <c r="L270" s="216"/>
      <c r="M270" s="201">
        <v>70</v>
      </c>
      <c r="N270" s="201">
        <v>24</v>
      </c>
      <c r="O270" s="202">
        <f t="shared" si="8"/>
        <v>0.34285714285714286</v>
      </c>
      <c r="P270" s="201">
        <v>86</v>
      </c>
      <c r="Q270" s="203">
        <f t="shared" si="9"/>
        <v>85.714285714285708</v>
      </c>
      <c r="R270" s="213"/>
    </row>
    <row r="271" spans="1:18" ht="28" x14ac:dyDescent="0.15">
      <c r="A271" s="567" t="s">
        <v>303</v>
      </c>
      <c r="B271" s="214" t="s">
        <v>1206</v>
      </c>
      <c r="C271" s="570" t="s">
        <v>1219</v>
      </c>
      <c r="D271" s="207" t="s">
        <v>1221</v>
      </c>
      <c r="E271" s="195" t="s">
        <v>393</v>
      </c>
      <c r="F271" s="208" t="s">
        <v>1208</v>
      </c>
      <c r="G271" s="571" t="s">
        <v>1258</v>
      </c>
      <c r="H271" s="571" t="s">
        <v>1236</v>
      </c>
      <c r="I271" s="205" t="s">
        <v>1235</v>
      </c>
      <c r="J271" s="205" t="s">
        <v>1212</v>
      </c>
      <c r="K271" s="215">
        <v>0.4</v>
      </c>
      <c r="L271" s="217"/>
      <c r="M271" s="201">
        <v>11</v>
      </c>
      <c r="N271" s="201">
        <v>5</v>
      </c>
      <c r="O271" s="202">
        <f t="shared" si="8"/>
        <v>0.45454545454545453</v>
      </c>
      <c r="P271" s="201">
        <v>114</v>
      </c>
      <c r="Q271" s="203">
        <f t="shared" si="9"/>
        <v>113.63636363636363</v>
      </c>
      <c r="R271" s="213"/>
    </row>
    <row r="272" spans="1:18" ht="14" x14ac:dyDescent="0.15">
      <c r="A272" s="567" t="s">
        <v>303</v>
      </c>
      <c r="B272" s="214" t="s">
        <v>1206</v>
      </c>
      <c r="C272" s="570" t="s">
        <v>1213</v>
      </c>
      <c r="D272" s="207" t="s">
        <v>1222</v>
      </c>
      <c r="E272" s="195" t="s">
        <v>1223</v>
      </c>
      <c r="F272" s="208" t="s">
        <v>1208</v>
      </c>
      <c r="G272" s="569" t="s">
        <v>1258</v>
      </c>
      <c r="H272" s="571" t="s">
        <v>1234</v>
      </c>
      <c r="I272" s="205" t="s">
        <v>1211</v>
      </c>
      <c r="J272" s="205" t="s">
        <v>1212</v>
      </c>
      <c r="K272" s="215">
        <v>1</v>
      </c>
      <c r="L272" s="216"/>
      <c r="M272" s="201">
        <v>8</v>
      </c>
      <c r="N272" s="201">
        <v>4</v>
      </c>
      <c r="O272" s="202">
        <f t="shared" si="8"/>
        <v>0.5</v>
      </c>
      <c r="P272" s="201">
        <v>50</v>
      </c>
      <c r="Q272" s="203">
        <f t="shared" si="9"/>
        <v>50</v>
      </c>
      <c r="R272" s="213"/>
    </row>
    <row r="273" spans="1:18" ht="28" x14ac:dyDescent="0.15">
      <c r="A273" s="567" t="s">
        <v>303</v>
      </c>
      <c r="B273" s="214" t="s">
        <v>1206</v>
      </c>
      <c r="C273" s="570" t="s">
        <v>1219</v>
      </c>
      <c r="D273" s="207" t="s">
        <v>1222</v>
      </c>
      <c r="E273" s="195" t="s">
        <v>393</v>
      </c>
      <c r="F273" s="208" t="s">
        <v>1208</v>
      </c>
      <c r="G273" s="571" t="s">
        <v>1258</v>
      </c>
      <c r="H273" s="571" t="s">
        <v>1236</v>
      </c>
      <c r="I273" s="205" t="s">
        <v>1235</v>
      </c>
      <c r="J273" s="205" t="s">
        <v>1212</v>
      </c>
      <c r="K273" s="215">
        <v>0.5</v>
      </c>
      <c r="L273" s="217"/>
      <c r="M273" s="201">
        <v>12</v>
      </c>
      <c r="N273" s="201">
        <v>6</v>
      </c>
      <c r="O273" s="202">
        <f t="shared" si="8"/>
        <v>0.5</v>
      </c>
      <c r="P273" s="201">
        <v>100</v>
      </c>
      <c r="Q273" s="203">
        <f t="shared" si="9"/>
        <v>100</v>
      </c>
      <c r="R273" s="213"/>
    </row>
    <row r="274" spans="1:18" ht="14" x14ac:dyDescent="0.15">
      <c r="A274" s="567" t="s">
        <v>303</v>
      </c>
      <c r="B274" s="214" t="s">
        <v>1206</v>
      </c>
      <c r="C274" s="570" t="s">
        <v>1224</v>
      </c>
      <c r="D274" s="207" t="s">
        <v>1222</v>
      </c>
      <c r="E274" s="195" t="s">
        <v>1225</v>
      </c>
      <c r="F274" s="208" t="s">
        <v>1208</v>
      </c>
      <c r="G274" s="569" t="s">
        <v>1258</v>
      </c>
      <c r="H274" s="571" t="s">
        <v>1234</v>
      </c>
      <c r="I274" s="205" t="s">
        <v>1211</v>
      </c>
      <c r="J274" s="205" t="s">
        <v>1212</v>
      </c>
      <c r="K274" s="215">
        <v>1</v>
      </c>
      <c r="L274" s="216"/>
      <c r="M274" s="201">
        <v>8</v>
      </c>
      <c r="N274" s="201">
        <v>3</v>
      </c>
      <c r="O274" s="202">
        <f t="shared" si="8"/>
        <v>0.375</v>
      </c>
      <c r="P274" s="201">
        <v>38</v>
      </c>
      <c r="Q274" s="203">
        <f t="shared" si="9"/>
        <v>37.5</v>
      </c>
      <c r="R274" s="213"/>
    </row>
    <row r="275" spans="1:18" ht="28" x14ac:dyDescent="0.15">
      <c r="A275" s="567" t="s">
        <v>303</v>
      </c>
      <c r="B275" s="214" t="s">
        <v>1206</v>
      </c>
      <c r="C275" s="570" t="s">
        <v>1219</v>
      </c>
      <c r="D275" s="207" t="s">
        <v>1226</v>
      </c>
      <c r="E275" s="195" t="s">
        <v>393</v>
      </c>
      <c r="F275" s="208" t="s">
        <v>1208</v>
      </c>
      <c r="G275" s="571" t="s">
        <v>1258</v>
      </c>
      <c r="H275" s="571" t="s">
        <v>1236</v>
      </c>
      <c r="I275" s="205" t="s">
        <v>1211</v>
      </c>
      <c r="J275" s="205" t="s">
        <v>1212</v>
      </c>
      <c r="K275" s="215">
        <v>1</v>
      </c>
      <c r="L275" s="217"/>
      <c r="M275" s="201">
        <v>5</v>
      </c>
      <c r="N275" s="201">
        <v>5</v>
      </c>
      <c r="O275" s="202">
        <f t="shared" si="8"/>
        <v>1</v>
      </c>
      <c r="P275" s="201">
        <v>100</v>
      </c>
      <c r="Q275" s="203">
        <f t="shared" si="9"/>
        <v>100</v>
      </c>
      <c r="R275" s="213"/>
    </row>
    <row r="276" spans="1:18" ht="14" x14ac:dyDescent="0.15">
      <c r="A276" s="567" t="s">
        <v>303</v>
      </c>
      <c r="B276" s="214" t="s">
        <v>1206</v>
      </c>
      <c r="C276" s="570" t="s">
        <v>1227</v>
      </c>
      <c r="D276" s="207" t="s">
        <v>1226</v>
      </c>
      <c r="E276" s="195" t="s">
        <v>1228</v>
      </c>
      <c r="F276" s="208" t="s">
        <v>1208</v>
      </c>
      <c r="G276" s="569" t="s">
        <v>1258</v>
      </c>
      <c r="H276" s="571" t="s">
        <v>1234</v>
      </c>
      <c r="I276" s="205" t="s">
        <v>1211</v>
      </c>
      <c r="J276" s="205" t="s">
        <v>1212</v>
      </c>
      <c r="K276" s="215">
        <v>1</v>
      </c>
      <c r="L276" s="216"/>
      <c r="M276" s="201">
        <v>7</v>
      </c>
      <c r="N276" s="201">
        <v>5</v>
      </c>
      <c r="O276" s="202">
        <f t="shared" si="8"/>
        <v>0.7142857142857143</v>
      </c>
      <c r="P276" s="201">
        <v>71</v>
      </c>
      <c r="Q276" s="203">
        <f t="shared" si="9"/>
        <v>71.428571428571416</v>
      </c>
      <c r="R276" s="213"/>
    </row>
    <row r="277" spans="1:18" ht="28" x14ac:dyDescent="0.15">
      <c r="A277" s="567" t="s">
        <v>303</v>
      </c>
      <c r="B277" s="214" t="s">
        <v>1206</v>
      </c>
      <c r="C277" s="570" t="s">
        <v>1184</v>
      </c>
      <c r="D277" s="207" t="s">
        <v>1207</v>
      </c>
      <c r="E277" s="195" t="s">
        <v>393</v>
      </c>
      <c r="F277" s="208" t="s">
        <v>1208</v>
      </c>
      <c r="G277" s="571" t="s">
        <v>1259</v>
      </c>
      <c r="H277" s="571" t="s">
        <v>1234</v>
      </c>
      <c r="I277" s="205" t="s">
        <v>1235</v>
      </c>
      <c r="J277" s="205" t="s">
        <v>1212</v>
      </c>
      <c r="K277" s="215">
        <v>0.15</v>
      </c>
      <c r="L277" s="217"/>
      <c r="M277" s="201">
        <v>613</v>
      </c>
      <c r="N277" s="201">
        <v>89</v>
      </c>
      <c r="O277" s="202">
        <f t="shared" si="8"/>
        <v>0.14518760195758565</v>
      </c>
      <c r="P277" s="201">
        <v>97</v>
      </c>
      <c r="Q277" s="203">
        <f t="shared" si="9"/>
        <v>96.791734638390437</v>
      </c>
      <c r="R277" s="213"/>
    </row>
    <row r="278" spans="1:18" ht="28" x14ac:dyDescent="0.15">
      <c r="A278" s="567" t="s">
        <v>303</v>
      </c>
      <c r="B278" s="214" t="s">
        <v>1206</v>
      </c>
      <c r="C278" s="570" t="s">
        <v>1213</v>
      </c>
      <c r="D278" s="207" t="s">
        <v>1214</v>
      </c>
      <c r="E278" s="195" t="s">
        <v>1215</v>
      </c>
      <c r="F278" s="208" t="s">
        <v>1208</v>
      </c>
      <c r="G278" s="569" t="s">
        <v>1259</v>
      </c>
      <c r="H278" s="571" t="s">
        <v>1234</v>
      </c>
      <c r="I278" s="205" t="s">
        <v>1235</v>
      </c>
      <c r="J278" s="205" t="s">
        <v>1212</v>
      </c>
      <c r="K278" s="215">
        <v>0.25</v>
      </c>
      <c r="L278" s="216"/>
      <c r="M278" s="201">
        <v>8</v>
      </c>
      <c r="N278" s="201">
        <v>2</v>
      </c>
      <c r="O278" s="202">
        <f t="shared" si="8"/>
        <v>0.25</v>
      </c>
      <c r="P278" s="201">
        <v>100</v>
      </c>
      <c r="Q278" s="203">
        <f t="shared" si="9"/>
        <v>100</v>
      </c>
      <c r="R278" s="213"/>
    </row>
    <row r="279" spans="1:18" ht="28" x14ac:dyDescent="0.15">
      <c r="A279" s="567" t="s">
        <v>303</v>
      </c>
      <c r="B279" s="214" t="s">
        <v>1206</v>
      </c>
      <c r="C279" s="570" t="s">
        <v>1216</v>
      </c>
      <c r="D279" s="207" t="s">
        <v>1214</v>
      </c>
      <c r="E279" s="195" t="s">
        <v>1217</v>
      </c>
      <c r="F279" s="208" t="s">
        <v>1208</v>
      </c>
      <c r="G279" s="571" t="s">
        <v>1259</v>
      </c>
      <c r="H279" s="571" t="s">
        <v>1236</v>
      </c>
      <c r="I279" s="205" t="s">
        <v>1235</v>
      </c>
      <c r="J279" s="205" t="s">
        <v>1212</v>
      </c>
      <c r="K279" s="215">
        <v>0.25</v>
      </c>
      <c r="L279" s="217"/>
      <c r="M279" s="201">
        <v>8</v>
      </c>
      <c r="N279" s="201">
        <v>1</v>
      </c>
      <c r="O279" s="202">
        <f t="shared" si="8"/>
        <v>0.125</v>
      </c>
      <c r="P279" s="201">
        <v>50</v>
      </c>
      <c r="Q279" s="203">
        <f t="shared" si="9"/>
        <v>50</v>
      </c>
      <c r="R279" s="213"/>
    </row>
    <row r="280" spans="1:18" ht="28" x14ac:dyDescent="0.15">
      <c r="A280" s="567" t="s">
        <v>303</v>
      </c>
      <c r="B280" s="214" t="s">
        <v>1206</v>
      </c>
      <c r="C280" s="570" t="s">
        <v>1184</v>
      </c>
      <c r="D280" s="207" t="s">
        <v>1214</v>
      </c>
      <c r="E280" s="195" t="s">
        <v>393</v>
      </c>
      <c r="F280" s="208" t="s">
        <v>1208</v>
      </c>
      <c r="G280" s="569" t="s">
        <v>1259</v>
      </c>
      <c r="H280" s="571" t="s">
        <v>1236</v>
      </c>
      <c r="I280" s="205" t="s">
        <v>1235</v>
      </c>
      <c r="J280" s="205" t="s">
        <v>1212</v>
      </c>
      <c r="K280" s="215">
        <v>0.3</v>
      </c>
      <c r="L280" s="216"/>
      <c r="M280" s="201">
        <v>42</v>
      </c>
      <c r="N280" s="201">
        <v>18</v>
      </c>
      <c r="O280" s="202">
        <f t="shared" si="8"/>
        <v>0.42857142857142855</v>
      </c>
      <c r="P280" s="201">
        <v>143</v>
      </c>
      <c r="Q280" s="203">
        <f t="shared" si="9"/>
        <v>142.85714285714286</v>
      </c>
      <c r="R280" s="213"/>
    </row>
    <row r="281" spans="1:18" ht="28" x14ac:dyDescent="0.15">
      <c r="A281" s="567" t="s">
        <v>303</v>
      </c>
      <c r="B281" s="214" t="s">
        <v>1206</v>
      </c>
      <c r="C281" s="570" t="s">
        <v>1203</v>
      </c>
      <c r="D281" s="207" t="s">
        <v>1218</v>
      </c>
      <c r="E281" s="195" t="s">
        <v>393</v>
      </c>
      <c r="F281" s="208" t="s">
        <v>1208</v>
      </c>
      <c r="G281" s="571" t="s">
        <v>1259</v>
      </c>
      <c r="H281" s="571" t="s">
        <v>1236</v>
      </c>
      <c r="I281" s="205" t="s">
        <v>1235</v>
      </c>
      <c r="J281" s="205" t="s">
        <v>1212</v>
      </c>
      <c r="K281" s="215">
        <v>0.38</v>
      </c>
      <c r="L281" s="217"/>
      <c r="M281" s="201">
        <v>99</v>
      </c>
      <c r="N281" s="201">
        <v>36</v>
      </c>
      <c r="O281" s="202">
        <f t="shared" si="8"/>
        <v>0.36363636363636365</v>
      </c>
      <c r="P281" s="201">
        <v>96</v>
      </c>
      <c r="Q281" s="203">
        <f t="shared" si="9"/>
        <v>95.693779904306226</v>
      </c>
      <c r="R281" s="213"/>
    </row>
    <row r="282" spans="1:18" ht="28" x14ac:dyDescent="0.15">
      <c r="A282" s="567" t="s">
        <v>303</v>
      </c>
      <c r="B282" s="214" t="s">
        <v>1206</v>
      </c>
      <c r="C282" s="570" t="s">
        <v>1219</v>
      </c>
      <c r="D282" s="207" t="s">
        <v>1218</v>
      </c>
      <c r="E282" s="195" t="s">
        <v>393</v>
      </c>
      <c r="F282" s="208" t="s">
        <v>1208</v>
      </c>
      <c r="G282" s="569" t="s">
        <v>1259</v>
      </c>
      <c r="H282" s="571" t="s">
        <v>1236</v>
      </c>
      <c r="I282" s="205" t="s">
        <v>1235</v>
      </c>
      <c r="J282" s="205" t="s">
        <v>1212</v>
      </c>
      <c r="K282" s="215">
        <v>0.4</v>
      </c>
      <c r="L282" s="216"/>
      <c r="M282" s="201">
        <v>19</v>
      </c>
      <c r="N282" s="201">
        <v>8</v>
      </c>
      <c r="O282" s="202">
        <f t="shared" si="8"/>
        <v>0.42105263157894735</v>
      </c>
      <c r="P282" s="201">
        <v>105</v>
      </c>
      <c r="Q282" s="203">
        <f t="shared" si="9"/>
        <v>105.26315789473682</v>
      </c>
      <c r="R282" s="213"/>
    </row>
    <row r="283" spans="1:18" ht="28" x14ac:dyDescent="0.15">
      <c r="A283" s="567" t="s">
        <v>303</v>
      </c>
      <c r="B283" s="214" t="s">
        <v>1206</v>
      </c>
      <c r="C283" s="570" t="s">
        <v>1220</v>
      </c>
      <c r="D283" s="207" t="s">
        <v>1218</v>
      </c>
      <c r="E283" s="195" t="s">
        <v>393</v>
      </c>
      <c r="F283" s="208" t="s">
        <v>1208</v>
      </c>
      <c r="G283" s="571" t="s">
        <v>1259</v>
      </c>
      <c r="H283" s="571" t="s">
        <v>1236</v>
      </c>
      <c r="I283" s="205" t="s">
        <v>1235</v>
      </c>
      <c r="J283" s="205" t="s">
        <v>1212</v>
      </c>
      <c r="K283" s="215">
        <v>0.38</v>
      </c>
      <c r="L283" s="217"/>
      <c r="M283" s="201">
        <v>5</v>
      </c>
      <c r="N283" s="201">
        <v>1</v>
      </c>
      <c r="O283" s="202">
        <f t="shared" si="8"/>
        <v>0.2</v>
      </c>
      <c r="P283" s="201">
        <v>53</v>
      </c>
      <c r="Q283" s="203">
        <f t="shared" si="9"/>
        <v>52.631578947368425</v>
      </c>
      <c r="R283" s="213"/>
    </row>
    <row r="284" spans="1:18" ht="28" x14ac:dyDescent="0.15">
      <c r="A284" s="567" t="s">
        <v>303</v>
      </c>
      <c r="B284" s="214" t="s">
        <v>1206</v>
      </c>
      <c r="C284" s="570" t="s">
        <v>1203</v>
      </c>
      <c r="D284" s="207" t="s">
        <v>1221</v>
      </c>
      <c r="E284" s="195" t="s">
        <v>393</v>
      </c>
      <c r="F284" s="208" t="s">
        <v>1208</v>
      </c>
      <c r="G284" s="569" t="s">
        <v>1259</v>
      </c>
      <c r="H284" s="571" t="s">
        <v>1236</v>
      </c>
      <c r="I284" s="205" t="s">
        <v>1235</v>
      </c>
      <c r="J284" s="205" t="s">
        <v>1212</v>
      </c>
      <c r="K284" s="215">
        <v>0.4</v>
      </c>
      <c r="L284" s="216"/>
      <c r="M284" s="201">
        <v>70</v>
      </c>
      <c r="N284" s="201">
        <v>24</v>
      </c>
      <c r="O284" s="202">
        <f t="shared" si="8"/>
        <v>0.34285714285714286</v>
      </c>
      <c r="P284" s="201">
        <v>86</v>
      </c>
      <c r="Q284" s="203">
        <f t="shared" si="9"/>
        <v>85.714285714285708</v>
      </c>
      <c r="R284" s="213"/>
    </row>
    <row r="285" spans="1:18" ht="28" x14ac:dyDescent="0.15">
      <c r="A285" s="567" t="s">
        <v>303</v>
      </c>
      <c r="B285" s="214" t="s">
        <v>1206</v>
      </c>
      <c r="C285" s="570" t="s">
        <v>1219</v>
      </c>
      <c r="D285" s="207" t="s">
        <v>1221</v>
      </c>
      <c r="E285" s="195" t="s">
        <v>393</v>
      </c>
      <c r="F285" s="208" t="s">
        <v>1208</v>
      </c>
      <c r="G285" s="571" t="s">
        <v>1259</v>
      </c>
      <c r="H285" s="571" t="s">
        <v>1236</v>
      </c>
      <c r="I285" s="205" t="s">
        <v>1235</v>
      </c>
      <c r="J285" s="205" t="s">
        <v>1212</v>
      </c>
      <c r="K285" s="215">
        <v>0.4</v>
      </c>
      <c r="L285" s="217"/>
      <c r="M285" s="201">
        <v>11</v>
      </c>
      <c r="N285" s="201">
        <v>5</v>
      </c>
      <c r="O285" s="202">
        <f t="shared" si="8"/>
        <v>0.45454545454545453</v>
      </c>
      <c r="P285" s="201">
        <v>114</v>
      </c>
      <c r="Q285" s="203">
        <f t="shared" si="9"/>
        <v>113.63636363636363</v>
      </c>
      <c r="R285" s="213"/>
    </row>
    <row r="286" spans="1:18" ht="14" x14ac:dyDescent="0.15">
      <c r="A286" s="567" t="s">
        <v>303</v>
      </c>
      <c r="B286" s="214" t="s">
        <v>1206</v>
      </c>
      <c r="C286" s="570" t="s">
        <v>1213</v>
      </c>
      <c r="D286" s="207" t="s">
        <v>1222</v>
      </c>
      <c r="E286" s="195" t="s">
        <v>1223</v>
      </c>
      <c r="F286" s="208" t="s">
        <v>1208</v>
      </c>
      <c r="G286" s="569" t="s">
        <v>1259</v>
      </c>
      <c r="H286" s="571" t="s">
        <v>1234</v>
      </c>
      <c r="I286" s="205" t="s">
        <v>1211</v>
      </c>
      <c r="J286" s="205" t="s">
        <v>1212</v>
      </c>
      <c r="K286" s="215">
        <v>1</v>
      </c>
      <c r="L286" s="216"/>
      <c r="M286" s="201">
        <v>8</v>
      </c>
      <c r="N286" s="201">
        <v>4</v>
      </c>
      <c r="O286" s="202">
        <f t="shared" si="8"/>
        <v>0.5</v>
      </c>
      <c r="P286" s="201">
        <v>50</v>
      </c>
      <c r="Q286" s="203">
        <f t="shared" si="9"/>
        <v>50</v>
      </c>
      <c r="R286" s="213"/>
    </row>
    <row r="287" spans="1:18" ht="28" x14ac:dyDescent="0.15">
      <c r="A287" s="567" t="s">
        <v>303</v>
      </c>
      <c r="B287" s="214" t="s">
        <v>1206</v>
      </c>
      <c r="C287" s="570" t="s">
        <v>1219</v>
      </c>
      <c r="D287" s="207" t="s">
        <v>1222</v>
      </c>
      <c r="E287" s="195" t="s">
        <v>393</v>
      </c>
      <c r="F287" s="208" t="s">
        <v>1208</v>
      </c>
      <c r="G287" s="571" t="s">
        <v>1259</v>
      </c>
      <c r="H287" s="571" t="s">
        <v>1236</v>
      </c>
      <c r="I287" s="205" t="s">
        <v>1235</v>
      </c>
      <c r="J287" s="205" t="s">
        <v>1212</v>
      </c>
      <c r="K287" s="215">
        <v>0.5</v>
      </c>
      <c r="L287" s="217"/>
      <c r="M287" s="201">
        <v>12</v>
      </c>
      <c r="N287" s="201">
        <v>6</v>
      </c>
      <c r="O287" s="202">
        <f t="shared" si="8"/>
        <v>0.5</v>
      </c>
      <c r="P287" s="201">
        <v>100</v>
      </c>
      <c r="Q287" s="203">
        <f t="shared" si="9"/>
        <v>100</v>
      </c>
      <c r="R287" s="213"/>
    </row>
    <row r="288" spans="1:18" ht="14" x14ac:dyDescent="0.15">
      <c r="A288" s="567" t="s">
        <v>303</v>
      </c>
      <c r="B288" s="214" t="s">
        <v>1206</v>
      </c>
      <c r="C288" s="570" t="s">
        <v>1224</v>
      </c>
      <c r="D288" s="207" t="s">
        <v>1222</v>
      </c>
      <c r="E288" s="195" t="s">
        <v>1225</v>
      </c>
      <c r="F288" s="208" t="s">
        <v>1208</v>
      </c>
      <c r="G288" s="569" t="s">
        <v>1259</v>
      </c>
      <c r="H288" s="571" t="s">
        <v>1234</v>
      </c>
      <c r="I288" s="205" t="s">
        <v>1211</v>
      </c>
      <c r="J288" s="205" t="s">
        <v>1212</v>
      </c>
      <c r="K288" s="215">
        <v>1</v>
      </c>
      <c r="L288" s="216"/>
      <c r="M288" s="201">
        <v>8</v>
      </c>
      <c r="N288" s="201">
        <v>1</v>
      </c>
      <c r="O288" s="202">
        <f t="shared" si="8"/>
        <v>0.125</v>
      </c>
      <c r="P288" s="201">
        <v>13</v>
      </c>
      <c r="Q288" s="203">
        <f t="shared" si="9"/>
        <v>12.5</v>
      </c>
      <c r="R288" s="213"/>
    </row>
    <row r="289" spans="1:18" ht="28" x14ac:dyDescent="0.15">
      <c r="A289" s="567" t="s">
        <v>303</v>
      </c>
      <c r="B289" s="214" t="s">
        <v>1206</v>
      </c>
      <c r="C289" s="570" t="s">
        <v>1219</v>
      </c>
      <c r="D289" s="207" t="s">
        <v>1226</v>
      </c>
      <c r="E289" s="195" t="s">
        <v>393</v>
      </c>
      <c r="F289" s="208" t="s">
        <v>1208</v>
      </c>
      <c r="G289" s="571" t="s">
        <v>1259</v>
      </c>
      <c r="H289" s="571" t="s">
        <v>1236</v>
      </c>
      <c r="I289" s="205" t="s">
        <v>1211</v>
      </c>
      <c r="J289" s="205" t="s">
        <v>1212</v>
      </c>
      <c r="K289" s="215">
        <v>1</v>
      </c>
      <c r="L289" s="217"/>
      <c r="M289" s="201">
        <v>5</v>
      </c>
      <c r="N289" s="201">
        <v>5</v>
      </c>
      <c r="O289" s="202">
        <f t="shared" si="8"/>
        <v>1</v>
      </c>
      <c r="P289" s="201">
        <v>100</v>
      </c>
      <c r="Q289" s="203">
        <f t="shared" si="9"/>
        <v>100</v>
      </c>
      <c r="R289" s="213"/>
    </row>
    <row r="290" spans="1:18" ht="14" x14ac:dyDescent="0.15">
      <c r="A290" s="567" t="s">
        <v>303</v>
      </c>
      <c r="B290" s="214" t="s">
        <v>1206</v>
      </c>
      <c r="C290" s="570" t="s">
        <v>1227</v>
      </c>
      <c r="D290" s="207" t="s">
        <v>1226</v>
      </c>
      <c r="E290" s="195" t="s">
        <v>1228</v>
      </c>
      <c r="F290" s="208" t="s">
        <v>1208</v>
      </c>
      <c r="G290" s="569" t="s">
        <v>1259</v>
      </c>
      <c r="H290" s="571" t="s">
        <v>1234</v>
      </c>
      <c r="I290" s="205" t="s">
        <v>1211</v>
      </c>
      <c r="J290" s="205" t="s">
        <v>1212</v>
      </c>
      <c r="K290" s="215">
        <v>1</v>
      </c>
      <c r="L290" s="216"/>
      <c r="M290" s="201">
        <v>7</v>
      </c>
      <c r="N290" s="201">
        <v>5</v>
      </c>
      <c r="O290" s="202">
        <f t="shared" si="8"/>
        <v>0.7142857142857143</v>
      </c>
      <c r="P290" s="201">
        <v>71</v>
      </c>
      <c r="Q290" s="203">
        <f t="shared" si="9"/>
        <v>71.428571428571416</v>
      </c>
      <c r="R290" s="213"/>
    </row>
    <row r="291" spans="1:18" ht="28" x14ac:dyDescent="0.15">
      <c r="A291" s="567" t="s">
        <v>303</v>
      </c>
      <c r="B291" s="214" t="s">
        <v>1206</v>
      </c>
      <c r="C291" s="570" t="s">
        <v>1184</v>
      </c>
      <c r="D291" s="207" t="s">
        <v>1207</v>
      </c>
      <c r="E291" s="195" t="s">
        <v>393</v>
      </c>
      <c r="F291" s="208" t="s">
        <v>1208</v>
      </c>
      <c r="G291" s="571" t="s">
        <v>1260</v>
      </c>
      <c r="H291" s="571" t="s">
        <v>1234</v>
      </c>
      <c r="I291" s="205" t="s">
        <v>1235</v>
      </c>
      <c r="J291" s="205" t="s">
        <v>1212</v>
      </c>
      <c r="K291" s="215">
        <v>0.15</v>
      </c>
      <c r="L291" s="217"/>
      <c r="M291" s="201">
        <v>613</v>
      </c>
      <c r="N291" s="201">
        <v>613</v>
      </c>
      <c r="O291" s="202">
        <f t="shared" si="8"/>
        <v>1</v>
      </c>
      <c r="P291" s="201">
        <v>667</v>
      </c>
      <c r="Q291" s="203">
        <f t="shared" si="9"/>
        <v>666.66666666666663</v>
      </c>
      <c r="R291" s="213"/>
    </row>
    <row r="292" spans="1:18" ht="28" x14ac:dyDescent="0.15">
      <c r="A292" s="567" t="s">
        <v>303</v>
      </c>
      <c r="B292" s="214" t="s">
        <v>1206</v>
      </c>
      <c r="C292" s="570" t="s">
        <v>1213</v>
      </c>
      <c r="D292" s="207" t="s">
        <v>1214</v>
      </c>
      <c r="E292" s="195" t="s">
        <v>1215</v>
      </c>
      <c r="F292" s="208" t="s">
        <v>1208</v>
      </c>
      <c r="G292" s="569" t="s">
        <v>1260</v>
      </c>
      <c r="H292" s="571" t="s">
        <v>1234</v>
      </c>
      <c r="I292" s="205" t="s">
        <v>1235</v>
      </c>
      <c r="J292" s="205" t="s">
        <v>1212</v>
      </c>
      <c r="K292" s="215">
        <v>0.25</v>
      </c>
      <c r="L292" s="216"/>
      <c r="M292" s="201">
        <v>8</v>
      </c>
      <c r="N292" s="201">
        <v>8</v>
      </c>
      <c r="O292" s="202">
        <f t="shared" si="8"/>
        <v>1</v>
      </c>
      <c r="P292" s="201">
        <v>400</v>
      </c>
      <c r="Q292" s="203">
        <f t="shared" si="9"/>
        <v>400</v>
      </c>
      <c r="R292" s="213"/>
    </row>
    <row r="293" spans="1:18" ht="28" x14ac:dyDescent="0.15">
      <c r="A293" s="567" t="s">
        <v>303</v>
      </c>
      <c r="B293" s="214" t="s">
        <v>1206</v>
      </c>
      <c r="C293" s="570" t="s">
        <v>1216</v>
      </c>
      <c r="D293" s="207" t="s">
        <v>1214</v>
      </c>
      <c r="E293" s="195" t="s">
        <v>1217</v>
      </c>
      <c r="F293" s="208" t="s">
        <v>1208</v>
      </c>
      <c r="G293" s="571" t="s">
        <v>1260</v>
      </c>
      <c r="H293" s="571" t="s">
        <v>1236</v>
      </c>
      <c r="I293" s="205" t="s">
        <v>1235</v>
      </c>
      <c r="J293" s="205" t="s">
        <v>1212</v>
      </c>
      <c r="K293" s="215">
        <v>0.25</v>
      </c>
      <c r="L293" s="217"/>
      <c r="M293" s="201">
        <v>8</v>
      </c>
      <c r="N293" s="201">
        <v>8</v>
      </c>
      <c r="O293" s="202">
        <f t="shared" si="8"/>
        <v>1</v>
      </c>
      <c r="P293" s="201">
        <v>400</v>
      </c>
      <c r="Q293" s="203">
        <f t="shared" si="9"/>
        <v>400</v>
      </c>
      <c r="R293" s="213"/>
    </row>
    <row r="294" spans="1:18" ht="28" x14ac:dyDescent="0.15">
      <c r="A294" s="567" t="s">
        <v>303</v>
      </c>
      <c r="B294" s="214" t="s">
        <v>1206</v>
      </c>
      <c r="C294" s="570" t="s">
        <v>1184</v>
      </c>
      <c r="D294" s="207" t="s">
        <v>1214</v>
      </c>
      <c r="E294" s="195" t="s">
        <v>393</v>
      </c>
      <c r="F294" s="208" t="s">
        <v>1208</v>
      </c>
      <c r="G294" s="569" t="s">
        <v>1260</v>
      </c>
      <c r="H294" s="571" t="s">
        <v>1236</v>
      </c>
      <c r="I294" s="205" t="s">
        <v>1235</v>
      </c>
      <c r="J294" s="205" t="s">
        <v>1212</v>
      </c>
      <c r="K294" s="215">
        <v>0.3</v>
      </c>
      <c r="L294" s="216"/>
      <c r="M294" s="201">
        <v>42</v>
      </c>
      <c r="N294" s="201">
        <v>49</v>
      </c>
      <c r="O294" s="202">
        <f t="shared" si="8"/>
        <v>1.1666666666666667</v>
      </c>
      <c r="P294" s="201">
        <v>389</v>
      </c>
      <c r="Q294" s="203">
        <f t="shared" si="9"/>
        <v>388.88888888888891</v>
      </c>
      <c r="R294" s="213"/>
    </row>
    <row r="295" spans="1:18" ht="28" x14ac:dyDescent="0.15">
      <c r="A295" s="567" t="s">
        <v>303</v>
      </c>
      <c r="B295" s="214" t="s">
        <v>1206</v>
      </c>
      <c r="C295" s="570" t="s">
        <v>1203</v>
      </c>
      <c r="D295" s="207" t="s">
        <v>1218</v>
      </c>
      <c r="E295" s="195" t="s">
        <v>393</v>
      </c>
      <c r="F295" s="208" t="s">
        <v>1208</v>
      </c>
      <c r="G295" s="571" t="s">
        <v>1260</v>
      </c>
      <c r="H295" s="571" t="s">
        <v>1236</v>
      </c>
      <c r="I295" s="205" t="s">
        <v>1235</v>
      </c>
      <c r="J295" s="205" t="s">
        <v>1212</v>
      </c>
      <c r="K295" s="215">
        <v>0.38</v>
      </c>
      <c r="L295" s="217"/>
      <c r="M295" s="201">
        <v>99</v>
      </c>
      <c r="N295" s="201">
        <v>99</v>
      </c>
      <c r="O295" s="202">
        <f t="shared" si="8"/>
        <v>1</v>
      </c>
      <c r="P295" s="201">
        <v>263</v>
      </c>
      <c r="Q295" s="203">
        <f t="shared" si="9"/>
        <v>263.15789473684214</v>
      </c>
      <c r="R295" s="213"/>
    </row>
    <row r="296" spans="1:18" ht="28" x14ac:dyDescent="0.15">
      <c r="A296" s="567" t="s">
        <v>303</v>
      </c>
      <c r="B296" s="214" t="s">
        <v>1206</v>
      </c>
      <c r="C296" s="570" t="s">
        <v>1219</v>
      </c>
      <c r="D296" s="207" t="s">
        <v>1218</v>
      </c>
      <c r="E296" s="195" t="s">
        <v>393</v>
      </c>
      <c r="F296" s="208" t="s">
        <v>1208</v>
      </c>
      <c r="G296" s="569" t="s">
        <v>1260</v>
      </c>
      <c r="H296" s="571" t="s">
        <v>1236</v>
      </c>
      <c r="I296" s="205" t="s">
        <v>1235</v>
      </c>
      <c r="J296" s="205" t="s">
        <v>1212</v>
      </c>
      <c r="K296" s="215">
        <v>0.4</v>
      </c>
      <c r="L296" s="216"/>
      <c r="M296" s="201">
        <v>19</v>
      </c>
      <c r="N296" s="201">
        <v>19</v>
      </c>
      <c r="O296" s="202">
        <f t="shared" si="8"/>
        <v>1</v>
      </c>
      <c r="P296" s="201">
        <v>250</v>
      </c>
      <c r="Q296" s="203">
        <f t="shared" si="9"/>
        <v>249.99999999999997</v>
      </c>
      <c r="R296" s="213"/>
    </row>
    <row r="297" spans="1:18" ht="28" x14ac:dyDescent="0.15">
      <c r="A297" s="567" t="s">
        <v>303</v>
      </c>
      <c r="B297" s="214" t="s">
        <v>1206</v>
      </c>
      <c r="C297" s="570" t="s">
        <v>1220</v>
      </c>
      <c r="D297" s="207" t="s">
        <v>1218</v>
      </c>
      <c r="E297" s="195" t="s">
        <v>393</v>
      </c>
      <c r="F297" s="208" t="s">
        <v>1208</v>
      </c>
      <c r="G297" s="571" t="s">
        <v>1260</v>
      </c>
      <c r="H297" s="571" t="s">
        <v>1236</v>
      </c>
      <c r="I297" s="205" t="s">
        <v>1235</v>
      </c>
      <c r="J297" s="205" t="s">
        <v>1212</v>
      </c>
      <c r="K297" s="215">
        <v>0.38</v>
      </c>
      <c r="L297" s="217"/>
      <c r="M297" s="201">
        <v>5</v>
      </c>
      <c r="N297" s="201">
        <v>5</v>
      </c>
      <c r="O297" s="202">
        <f t="shared" si="8"/>
        <v>1</v>
      </c>
      <c r="P297" s="201">
        <v>263</v>
      </c>
      <c r="Q297" s="203">
        <f t="shared" si="9"/>
        <v>263.15789473684214</v>
      </c>
      <c r="R297" s="213"/>
    </row>
    <row r="298" spans="1:18" ht="28" x14ac:dyDescent="0.15">
      <c r="A298" s="567" t="s">
        <v>303</v>
      </c>
      <c r="B298" s="214" t="s">
        <v>1206</v>
      </c>
      <c r="C298" s="570" t="s">
        <v>1203</v>
      </c>
      <c r="D298" s="207" t="s">
        <v>1221</v>
      </c>
      <c r="E298" s="195" t="s">
        <v>393</v>
      </c>
      <c r="F298" s="208" t="s">
        <v>1208</v>
      </c>
      <c r="G298" s="569" t="s">
        <v>1260</v>
      </c>
      <c r="H298" s="571" t="s">
        <v>1236</v>
      </c>
      <c r="I298" s="205" t="s">
        <v>1235</v>
      </c>
      <c r="J298" s="205" t="s">
        <v>1212</v>
      </c>
      <c r="K298" s="215">
        <v>0.4</v>
      </c>
      <c r="L298" s="216"/>
      <c r="M298" s="201">
        <v>70</v>
      </c>
      <c r="N298" s="201">
        <v>70</v>
      </c>
      <c r="O298" s="202">
        <f t="shared" si="8"/>
        <v>1</v>
      </c>
      <c r="P298" s="201">
        <v>250</v>
      </c>
      <c r="Q298" s="203">
        <f t="shared" si="9"/>
        <v>249.99999999999997</v>
      </c>
      <c r="R298" s="213"/>
    </row>
    <row r="299" spans="1:18" ht="28" x14ac:dyDescent="0.15">
      <c r="A299" s="567" t="s">
        <v>303</v>
      </c>
      <c r="B299" s="214" t="s">
        <v>1206</v>
      </c>
      <c r="C299" s="570" t="s">
        <v>1219</v>
      </c>
      <c r="D299" s="207" t="s">
        <v>1221</v>
      </c>
      <c r="E299" s="195" t="s">
        <v>393</v>
      </c>
      <c r="F299" s="208" t="s">
        <v>1208</v>
      </c>
      <c r="G299" s="571" t="s">
        <v>1260</v>
      </c>
      <c r="H299" s="571" t="s">
        <v>1236</v>
      </c>
      <c r="I299" s="205" t="s">
        <v>1235</v>
      </c>
      <c r="J299" s="205" t="s">
        <v>1212</v>
      </c>
      <c r="K299" s="215">
        <v>0.4</v>
      </c>
      <c r="L299" s="217"/>
      <c r="M299" s="201">
        <v>11</v>
      </c>
      <c r="N299" s="201">
        <v>11</v>
      </c>
      <c r="O299" s="202">
        <f t="shared" si="8"/>
        <v>1</v>
      </c>
      <c r="P299" s="201">
        <v>250</v>
      </c>
      <c r="Q299" s="203">
        <f t="shared" si="9"/>
        <v>249.99999999999997</v>
      </c>
      <c r="R299" s="213"/>
    </row>
    <row r="300" spans="1:18" ht="14" x14ac:dyDescent="0.15">
      <c r="A300" s="567" t="s">
        <v>303</v>
      </c>
      <c r="B300" s="214" t="s">
        <v>1206</v>
      </c>
      <c r="C300" s="570" t="s">
        <v>1213</v>
      </c>
      <c r="D300" s="207" t="s">
        <v>1222</v>
      </c>
      <c r="E300" s="195" t="s">
        <v>1223</v>
      </c>
      <c r="F300" s="208" t="s">
        <v>1208</v>
      </c>
      <c r="G300" s="569" t="s">
        <v>1260</v>
      </c>
      <c r="H300" s="571" t="s">
        <v>1234</v>
      </c>
      <c r="I300" s="205" t="s">
        <v>1211</v>
      </c>
      <c r="J300" s="205" t="s">
        <v>1212</v>
      </c>
      <c r="K300" s="215">
        <v>1</v>
      </c>
      <c r="L300" s="216"/>
      <c r="M300" s="201">
        <v>8</v>
      </c>
      <c r="N300" s="201">
        <v>8</v>
      </c>
      <c r="O300" s="202">
        <f t="shared" si="8"/>
        <v>1</v>
      </c>
      <c r="P300" s="201">
        <v>100</v>
      </c>
      <c r="Q300" s="203">
        <f t="shared" si="9"/>
        <v>100</v>
      </c>
      <c r="R300" s="213"/>
    </row>
    <row r="301" spans="1:18" ht="28" x14ac:dyDescent="0.15">
      <c r="A301" s="567" t="s">
        <v>303</v>
      </c>
      <c r="B301" s="214" t="s">
        <v>1206</v>
      </c>
      <c r="C301" s="570" t="s">
        <v>1219</v>
      </c>
      <c r="D301" s="207" t="s">
        <v>1222</v>
      </c>
      <c r="E301" s="195" t="s">
        <v>393</v>
      </c>
      <c r="F301" s="208" t="s">
        <v>1208</v>
      </c>
      <c r="G301" s="571" t="s">
        <v>1260</v>
      </c>
      <c r="H301" s="571" t="s">
        <v>1236</v>
      </c>
      <c r="I301" s="205" t="s">
        <v>1235</v>
      </c>
      <c r="J301" s="205" t="s">
        <v>1212</v>
      </c>
      <c r="K301" s="215">
        <v>0.5</v>
      </c>
      <c r="L301" s="217"/>
      <c r="M301" s="201">
        <v>12</v>
      </c>
      <c r="N301" s="201">
        <v>12</v>
      </c>
      <c r="O301" s="202">
        <f t="shared" si="8"/>
        <v>1</v>
      </c>
      <c r="P301" s="201">
        <v>200</v>
      </c>
      <c r="Q301" s="203">
        <f t="shared" si="9"/>
        <v>200</v>
      </c>
      <c r="R301" s="213"/>
    </row>
    <row r="302" spans="1:18" ht="14" x14ac:dyDescent="0.15">
      <c r="A302" s="567" t="s">
        <v>303</v>
      </c>
      <c r="B302" s="214" t="s">
        <v>1206</v>
      </c>
      <c r="C302" s="570" t="s">
        <v>1224</v>
      </c>
      <c r="D302" s="207" t="s">
        <v>1222</v>
      </c>
      <c r="E302" s="195" t="s">
        <v>1225</v>
      </c>
      <c r="F302" s="208" t="s">
        <v>1208</v>
      </c>
      <c r="G302" s="569" t="s">
        <v>1260</v>
      </c>
      <c r="H302" s="571" t="s">
        <v>1234</v>
      </c>
      <c r="I302" s="205" t="s">
        <v>1211</v>
      </c>
      <c r="J302" s="205" t="s">
        <v>1212</v>
      </c>
      <c r="K302" s="215">
        <v>1</v>
      </c>
      <c r="L302" s="216"/>
      <c r="M302" s="201">
        <v>8</v>
      </c>
      <c r="N302" s="201">
        <v>8</v>
      </c>
      <c r="O302" s="202">
        <f t="shared" si="8"/>
        <v>1</v>
      </c>
      <c r="P302" s="201">
        <v>100</v>
      </c>
      <c r="Q302" s="203">
        <f t="shared" si="9"/>
        <v>100</v>
      </c>
      <c r="R302" s="213"/>
    </row>
    <row r="303" spans="1:18" ht="28" x14ac:dyDescent="0.15">
      <c r="A303" s="567" t="s">
        <v>303</v>
      </c>
      <c r="B303" s="214" t="s">
        <v>1206</v>
      </c>
      <c r="C303" s="570" t="s">
        <v>1219</v>
      </c>
      <c r="D303" s="207" t="s">
        <v>1226</v>
      </c>
      <c r="E303" s="195" t="s">
        <v>393</v>
      </c>
      <c r="F303" s="208" t="s">
        <v>1208</v>
      </c>
      <c r="G303" s="571" t="s">
        <v>1260</v>
      </c>
      <c r="H303" s="571" t="s">
        <v>1236</v>
      </c>
      <c r="I303" s="205" t="s">
        <v>1211</v>
      </c>
      <c r="J303" s="205" t="s">
        <v>1212</v>
      </c>
      <c r="K303" s="215">
        <v>1</v>
      </c>
      <c r="L303" s="217"/>
      <c r="M303" s="201">
        <v>5</v>
      </c>
      <c r="N303" s="201">
        <v>5</v>
      </c>
      <c r="O303" s="202">
        <f t="shared" si="8"/>
        <v>1</v>
      </c>
      <c r="P303" s="201">
        <v>100</v>
      </c>
      <c r="Q303" s="203">
        <f t="shared" si="9"/>
        <v>100</v>
      </c>
      <c r="R303" s="213"/>
    </row>
    <row r="304" spans="1:18" ht="14" x14ac:dyDescent="0.15">
      <c r="A304" s="567" t="s">
        <v>303</v>
      </c>
      <c r="B304" s="214" t="s">
        <v>1206</v>
      </c>
      <c r="C304" s="570" t="s">
        <v>1227</v>
      </c>
      <c r="D304" s="207" t="s">
        <v>1226</v>
      </c>
      <c r="E304" s="195" t="s">
        <v>1228</v>
      </c>
      <c r="F304" s="208" t="s">
        <v>1208</v>
      </c>
      <c r="G304" s="569" t="s">
        <v>1260</v>
      </c>
      <c r="H304" s="571" t="s">
        <v>1234</v>
      </c>
      <c r="I304" s="205" t="s">
        <v>1211</v>
      </c>
      <c r="J304" s="205" t="s">
        <v>1212</v>
      </c>
      <c r="K304" s="215">
        <v>1</v>
      </c>
      <c r="L304" s="216"/>
      <c r="M304" s="201">
        <v>7</v>
      </c>
      <c r="N304" s="201">
        <v>7</v>
      </c>
      <c r="O304" s="202">
        <f t="shared" si="8"/>
        <v>1</v>
      </c>
      <c r="P304" s="201">
        <v>100</v>
      </c>
      <c r="Q304" s="203">
        <f t="shared" si="9"/>
        <v>99.999999999999986</v>
      </c>
      <c r="R304" s="213"/>
    </row>
    <row r="305" spans="1:18" ht="28" x14ac:dyDescent="0.15">
      <c r="A305" s="567" t="s">
        <v>303</v>
      </c>
      <c r="B305" s="214" t="s">
        <v>1206</v>
      </c>
      <c r="C305" s="570" t="s">
        <v>1184</v>
      </c>
      <c r="D305" s="207" t="s">
        <v>1207</v>
      </c>
      <c r="E305" s="195" t="s">
        <v>393</v>
      </c>
      <c r="F305" s="208" t="s">
        <v>1208</v>
      </c>
      <c r="G305" s="571" t="s">
        <v>1261</v>
      </c>
      <c r="H305" s="571" t="s">
        <v>1234</v>
      </c>
      <c r="I305" s="205" t="s">
        <v>1235</v>
      </c>
      <c r="J305" s="205" t="s">
        <v>1212</v>
      </c>
      <c r="K305" s="215">
        <v>0.15</v>
      </c>
      <c r="L305" s="217"/>
      <c r="M305" s="201">
        <v>613</v>
      </c>
      <c r="N305" s="201">
        <v>90</v>
      </c>
      <c r="O305" s="202">
        <f t="shared" si="8"/>
        <v>0.14681892332789559</v>
      </c>
      <c r="P305" s="201">
        <v>98</v>
      </c>
      <c r="Q305" s="203">
        <f t="shared" si="9"/>
        <v>97.879282218597069</v>
      </c>
      <c r="R305" s="213"/>
    </row>
    <row r="306" spans="1:18" ht="28" x14ac:dyDescent="0.15">
      <c r="A306" s="567" t="s">
        <v>303</v>
      </c>
      <c r="B306" s="214" t="s">
        <v>1206</v>
      </c>
      <c r="C306" s="570" t="s">
        <v>1213</v>
      </c>
      <c r="D306" s="207" t="s">
        <v>1214</v>
      </c>
      <c r="E306" s="195" t="s">
        <v>1215</v>
      </c>
      <c r="F306" s="208" t="s">
        <v>1208</v>
      </c>
      <c r="G306" s="569" t="s">
        <v>1261</v>
      </c>
      <c r="H306" s="571" t="s">
        <v>1234</v>
      </c>
      <c r="I306" s="205" t="s">
        <v>1235</v>
      </c>
      <c r="J306" s="205" t="s">
        <v>1212</v>
      </c>
      <c r="K306" s="215">
        <v>0.25</v>
      </c>
      <c r="L306" s="216"/>
      <c r="M306" s="201">
        <v>8</v>
      </c>
      <c r="N306" s="201">
        <v>3</v>
      </c>
      <c r="O306" s="202">
        <f t="shared" si="8"/>
        <v>0.375</v>
      </c>
      <c r="P306" s="201">
        <v>150</v>
      </c>
      <c r="Q306" s="203">
        <f t="shared" si="9"/>
        <v>150</v>
      </c>
      <c r="R306" s="213"/>
    </row>
    <row r="307" spans="1:18" ht="28" x14ac:dyDescent="0.15">
      <c r="A307" s="567" t="s">
        <v>303</v>
      </c>
      <c r="B307" s="214" t="s">
        <v>1206</v>
      </c>
      <c r="C307" s="570" t="s">
        <v>1216</v>
      </c>
      <c r="D307" s="207" t="s">
        <v>1214</v>
      </c>
      <c r="E307" s="195" t="s">
        <v>1217</v>
      </c>
      <c r="F307" s="208" t="s">
        <v>1208</v>
      </c>
      <c r="G307" s="571" t="s">
        <v>1261</v>
      </c>
      <c r="H307" s="571" t="s">
        <v>1236</v>
      </c>
      <c r="I307" s="205" t="s">
        <v>1235</v>
      </c>
      <c r="J307" s="205" t="s">
        <v>1212</v>
      </c>
      <c r="K307" s="215">
        <v>0.25</v>
      </c>
      <c r="L307" s="217"/>
      <c r="M307" s="201">
        <v>8</v>
      </c>
      <c r="N307" s="201">
        <v>1</v>
      </c>
      <c r="O307" s="202">
        <f t="shared" si="8"/>
        <v>0.125</v>
      </c>
      <c r="P307" s="201">
        <v>50</v>
      </c>
      <c r="Q307" s="203">
        <f t="shared" si="9"/>
        <v>50</v>
      </c>
      <c r="R307" s="213"/>
    </row>
    <row r="308" spans="1:18" ht="28" x14ac:dyDescent="0.15">
      <c r="A308" s="567" t="s">
        <v>303</v>
      </c>
      <c r="B308" s="214" t="s">
        <v>1206</v>
      </c>
      <c r="C308" s="570" t="s">
        <v>1184</v>
      </c>
      <c r="D308" s="207" t="s">
        <v>1214</v>
      </c>
      <c r="E308" s="195" t="s">
        <v>393</v>
      </c>
      <c r="F308" s="208" t="s">
        <v>1208</v>
      </c>
      <c r="G308" s="569" t="s">
        <v>1261</v>
      </c>
      <c r="H308" s="571" t="s">
        <v>1236</v>
      </c>
      <c r="I308" s="205" t="s">
        <v>1235</v>
      </c>
      <c r="J308" s="205" t="s">
        <v>1212</v>
      </c>
      <c r="K308" s="215">
        <v>0.3</v>
      </c>
      <c r="L308" s="216"/>
      <c r="M308" s="201">
        <v>42</v>
      </c>
      <c r="N308" s="201">
        <v>19</v>
      </c>
      <c r="O308" s="202">
        <f t="shared" si="8"/>
        <v>0.45238095238095238</v>
      </c>
      <c r="P308" s="201">
        <v>151</v>
      </c>
      <c r="Q308" s="203">
        <f t="shared" si="9"/>
        <v>150.79365079365078</v>
      </c>
      <c r="R308" s="213"/>
    </row>
    <row r="309" spans="1:18" ht="28" x14ac:dyDescent="0.15">
      <c r="A309" s="567" t="s">
        <v>303</v>
      </c>
      <c r="B309" s="214" t="s">
        <v>1206</v>
      </c>
      <c r="C309" s="570" t="s">
        <v>1203</v>
      </c>
      <c r="D309" s="207" t="s">
        <v>1218</v>
      </c>
      <c r="E309" s="195" t="s">
        <v>393</v>
      </c>
      <c r="F309" s="208" t="s">
        <v>1208</v>
      </c>
      <c r="G309" s="571" t="s">
        <v>1261</v>
      </c>
      <c r="H309" s="571" t="s">
        <v>1236</v>
      </c>
      <c r="I309" s="205" t="s">
        <v>1235</v>
      </c>
      <c r="J309" s="205" t="s">
        <v>1212</v>
      </c>
      <c r="K309" s="215">
        <v>0.38</v>
      </c>
      <c r="L309" s="217"/>
      <c r="M309" s="201">
        <v>99</v>
      </c>
      <c r="N309" s="201">
        <v>36</v>
      </c>
      <c r="O309" s="202">
        <f t="shared" si="8"/>
        <v>0.36363636363636365</v>
      </c>
      <c r="P309" s="201">
        <v>96</v>
      </c>
      <c r="Q309" s="203">
        <f t="shared" si="9"/>
        <v>95.693779904306226</v>
      </c>
      <c r="R309" s="213"/>
    </row>
    <row r="310" spans="1:18" ht="28" x14ac:dyDescent="0.15">
      <c r="A310" s="567" t="s">
        <v>303</v>
      </c>
      <c r="B310" s="214" t="s">
        <v>1206</v>
      </c>
      <c r="C310" s="570" t="s">
        <v>1219</v>
      </c>
      <c r="D310" s="207" t="s">
        <v>1218</v>
      </c>
      <c r="E310" s="195" t="s">
        <v>393</v>
      </c>
      <c r="F310" s="208" t="s">
        <v>1208</v>
      </c>
      <c r="G310" s="569" t="s">
        <v>1261</v>
      </c>
      <c r="H310" s="571" t="s">
        <v>1236</v>
      </c>
      <c r="I310" s="205" t="s">
        <v>1235</v>
      </c>
      <c r="J310" s="205" t="s">
        <v>1212</v>
      </c>
      <c r="K310" s="215">
        <v>0.4</v>
      </c>
      <c r="L310" s="216"/>
      <c r="M310" s="201">
        <v>19</v>
      </c>
      <c r="N310" s="201">
        <v>8</v>
      </c>
      <c r="O310" s="202">
        <f t="shared" si="8"/>
        <v>0.42105263157894735</v>
      </c>
      <c r="P310" s="201">
        <v>105</v>
      </c>
      <c r="Q310" s="203">
        <f t="shared" si="9"/>
        <v>105.26315789473682</v>
      </c>
      <c r="R310" s="213"/>
    </row>
    <row r="311" spans="1:18" ht="28" x14ac:dyDescent="0.15">
      <c r="A311" s="567" t="s">
        <v>303</v>
      </c>
      <c r="B311" s="214" t="s">
        <v>1206</v>
      </c>
      <c r="C311" s="570" t="s">
        <v>1220</v>
      </c>
      <c r="D311" s="207" t="s">
        <v>1218</v>
      </c>
      <c r="E311" s="195" t="s">
        <v>393</v>
      </c>
      <c r="F311" s="208" t="s">
        <v>1208</v>
      </c>
      <c r="G311" s="571" t="s">
        <v>1261</v>
      </c>
      <c r="H311" s="571" t="s">
        <v>1236</v>
      </c>
      <c r="I311" s="205" t="s">
        <v>1235</v>
      </c>
      <c r="J311" s="205" t="s">
        <v>1212</v>
      </c>
      <c r="K311" s="215">
        <v>0.38</v>
      </c>
      <c r="L311" s="217"/>
      <c r="M311" s="201">
        <v>5</v>
      </c>
      <c r="N311" s="201">
        <v>1</v>
      </c>
      <c r="O311" s="202">
        <f t="shared" si="8"/>
        <v>0.2</v>
      </c>
      <c r="P311" s="201">
        <v>53</v>
      </c>
      <c r="Q311" s="203">
        <f t="shared" si="9"/>
        <v>52.631578947368425</v>
      </c>
      <c r="R311" s="213"/>
    </row>
    <row r="312" spans="1:18" ht="28" x14ac:dyDescent="0.15">
      <c r="A312" s="567" t="s">
        <v>303</v>
      </c>
      <c r="B312" s="214" t="s">
        <v>1206</v>
      </c>
      <c r="C312" s="570" t="s">
        <v>1203</v>
      </c>
      <c r="D312" s="207" t="s">
        <v>1221</v>
      </c>
      <c r="E312" s="195" t="s">
        <v>393</v>
      </c>
      <c r="F312" s="208" t="s">
        <v>1208</v>
      </c>
      <c r="G312" s="569" t="s">
        <v>1261</v>
      </c>
      <c r="H312" s="571" t="s">
        <v>1236</v>
      </c>
      <c r="I312" s="205" t="s">
        <v>1235</v>
      </c>
      <c r="J312" s="205" t="s">
        <v>1212</v>
      </c>
      <c r="K312" s="215">
        <v>0.4</v>
      </c>
      <c r="L312" s="216"/>
      <c r="M312" s="201">
        <v>70</v>
      </c>
      <c r="N312" s="201">
        <v>23</v>
      </c>
      <c r="O312" s="202">
        <f t="shared" si="8"/>
        <v>0.32857142857142857</v>
      </c>
      <c r="P312" s="201">
        <v>82</v>
      </c>
      <c r="Q312" s="203">
        <f t="shared" si="9"/>
        <v>82.142857142857139</v>
      </c>
      <c r="R312" s="213"/>
    </row>
    <row r="313" spans="1:18" ht="28" x14ac:dyDescent="0.15">
      <c r="A313" s="567" t="s">
        <v>303</v>
      </c>
      <c r="B313" s="214" t="s">
        <v>1206</v>
      </c>
      <c r="C313" s="570" t="s">
        <v>1219</v>
      </c>
      <c r="D313" s="207" t="s">
        <v>1221</v>
      </c>
      <c r="E313" s="195" t="s">
        <v>393</v>
      </c>
      <c r="F313" s="208" t="s">
        <v>1208</v>
      </c>
      <c r="G313" s="571" t="s">
        <v>1261</v>
      </c>
      <c r="H313" s="571" t="s">
        <v>1236</v>
      </c>
      <c r="I313" s="205" t="s">
        <v>1235</v>
      </c>
      <c r="J313" s="205" t="s">
        <v>1212</v>
      </c>
      <c r="K313" s="215">
        <v>0.4</v>
      </c>
      <c r="L313" s="217"/>
      <c r="M313" s="201">
        <v>11</v>
      </c>
      <c r="N313" s="201">
        <v>5</v>
      </c>
      <c r="O313" s="202">
        <f t="shared" si="8"/>
        <v>0.45454545454545453</v>
      </c>
      <c r="P313" s="201">
        <v>114</v>
      </c>
      <c r="Q313" s="203">
        <f t="shared" si="9"/>
        <v>113.63636363636363</v>
      </c>
      <c r="R313" s="213"/>
    </row>
    <row r="314" spans="1:18" ht="14" x14ac:dyDescent="0.15">
      <c r="A314" s="567" t="s">
        <v>303</v>
      </c>
      <c r="B314" s="214" t="s">
        <v>1206</v>
      </c>
      <c r="C314" s="570" t="s">
        <v>1213</v>
      </c>
      <c r="D314" s="207" t="s">
        <v>1222</v>
      </c>
      <c r="E314" s="195" t="s">
        <v>1223</v>
      </c>
      <c r="F314" s="208" t="s">
        <v>1208</v>
      </c>
      <c r="G314" s="569" t="s">
        <v>1261</v>
      </c>
      <c r="H314" s="571" t="s">
        <v>1234</v>
      </c>
      <c r="I314" s="205" t="s">
        <v>1211</v>
      </c>
      <c r="J314" s="205" t="s">
        <v>1212</v>
      </c>
      <c r="K314" s="215">
        <v>1</v>
      </c>
      <c r="L314" s="216"/>
      <c r="M314" s="201">
        <v>8</v>
      </c>
      <c r="N314" s="201">
        <v>3</v>
      </c>
      <c r="O314" s="202">
        <f t="shared" si="8"/>
        <v>0.375</v>
      </c>
      <c r="P314" s="201">
        <v>38</v>
      </c>
      <c r="Q314" s="203">
        <f t="shared" si="9"/>
        <v>37.5</v>
      </c>
      <c r="R314" s="213"/>
    </row>
    <row r="315" spans="1:18" ht="28" x14ac:dyDescent="0.15">
      <c r="A315" s="567" t="s">
        <v>303</v>
      </c>
      <c r="B315" s="214" t="s">
        <v>1206</v>
      </c>
      <c r="C315" s="570" t="s">
        <v>1219</v>
      </c>
      <c r="D315" s="207" t="s">
        <v>1222</v>
      </c>
      <c r="E315" s="195" t="s">
        <v>393</v>
      </c>
      <c r="F315" s="208" t="s">
        <v>1208</v>
      </c>
      <c r="G315" s="571" t="s">
        <v>1261</v>
      </c>
      <c r="H315" s="571" t="s">
        <v>1236</v>
      </c>
      <c r="I315" s="205" t="s">
        <v>1235</v>
      </c>
      <c r="J315" s="205" t="s">
        <v>1212</v>
      </c>
      <c r="K315" s="215">
        <v>0.5</v>
      </c>
      <c r="L315" s="217"/>
      <c r="M315" s="201">
        <v>12</v>
      </c>
      <c r="N315" s="201">
        <v>6</v>
      </c>
      <c r="O315" s="202">
        <f t="shared" si="8"/>
        <v>0.5</v>
      </c>
      <c r="P315" s="201">
        <v>100</v>
      </c>
      <c r="Q315" s="203">
        <f t="shared" si="9"/>
        <v>100</v>
      </c>
      <c r="R315" s="213"/>
    </row>
    <row r="316" spans="1:18" ht="14" x14ac:dyDescent="0.15">
      <c r="A316" s="567" t="s">
        <v>303</v>
      </c>
      <c r="B316" s="214" t="s">
        <v>1206</v>
      </c>
      <c r="C316" s="570" t="s">
        <v>1224</v>
      </c>
      <c r="D316" s="207" t="s">
        <v>1222</v>
      </c>
      <c r="E316" s="195" t="s">
        <v>1225</v>
      </c>
      <c r="F316" s="208" t="s">
        <v>1208</v>
      </c>
      <c r="G316" s="569" t="s">
        <v>1261</v>
      </c>
      <c r="H316" s="571" t="s">
        <v>1234</v>
      </c>
      <c r="I316" s="205" t="s">
        <v>1211</v>
      </c>
      <c r="J316" s="205" t="s">
        <v>1212</v>
      </c>
      <c r="K316" s="215">
        <v>1</v>
      </c>
      <c r="L316" s="216"/>
      <c r="M316" s="201">
        <v>8</v>
      </c>
      <c r="N316" s="201">
        <v>3</v>
      </c>
      <c r="O316" s="202">
        <f t="shared" si="8"/>
        <v>0.375</v>
      </c>
      <c r="P316" s="201">
        <v>38</v>
      </c>
      <c r="Q316" s="203">
        <f t="shared" si="9"/>
        <v>37.5</v>
      </c>
      <c r="R316" s="213"/>
    </row>
    <row r="317" spans="1:18" ht="28" x14ac:dyDescent="0.15">
      <c r="A317" s="567" t="s">
        <v>303</v>
      </c>
      <c r="B317" s="214" t="s">
        <v>1206</v>
      </c>
      <c r="C317" s="570" t="s">
        <v>1219</v>
      </c>
      <c r="D317" s="207" t="s">
        <v>1226</v>
      </c>
      <c r="E317" s="195" t="s">
        <v>393</v>
      </c>
      <c r="F317" s="208" t="s">
        <v>1208</v>
      </c>
      <c r="G317" s="571" t="s">
        <v>1261</v>
      </c>
      <c r="H317" s="571" t="s">
        <v>1236</v>
      </c>
      <c r="I317" s="205" t="s">
        <v>1211</v>
      </c>
      <c r="J317" s="205" t="s">
        <v>1212</v>
      </c>
      <c r="K317" s="215">
        <v>1</v>
      </c>
      <c r="L317" s="217"/>
      <c r="M317" s="201">
        <v>5</v>
      </c>
      <c r="N317" s="201">
        <v>5</v>
      </c>
      <c r="O317" s="202">
        <f t="shared" si="8"/>
        <v>1</v>
      </c>
      <c r="P317" s="201">
        <v>100</v>
      </c>
      <c r="Q317" s="203">
        <f t="shared" si="9"/>
        <v>100</v>
      </c>
      <c r="R317" s="213"/>
    </row>
    <row r="318" spans="1:18" ht="14" x14ac:dyDescent="0.15">
      <c r="A318" s="567" t="s">
        <v>303</v>
      </c>
      <c r="B318" s="214" t="s">
        <v>1206</v>
      </c>
      <c r="C318" s="570" t="s">
        <v>1227</v>
      </c>
      <c r="D318" s="207" t="s">
        <v>1226</v>
      </c>
      <c r="E318" s="195" t="s">
        <v>1228</v>
      </c>
      <c r="F318" s="208" t="s">
        <v>1208</v>
      </c>
      <c r="G318" s="569" t="s">
        <v>1261</v>
      </c>
      <c r="H318" s="571" t="s">
        <v>1234</v>
      </c>
      <c r="I318" s="205" t="s">
        <v>1211</v>
      </c>
      <c r="J318" s="205" t="s">
        <v>1212</v>
      </c>
      <c r="K318" s="215">
        <v>1</v>
      </c>
      <c r="L318" s="216"/>
      <c r="M318" s="201">
        <v>7</v>
      </c>
      <c r="N318" s="201">
        <v>5</v>
      </c>
      <c r="O318" s="202">
        <f t="shared" si="8"/>
        <v>0.7142857142857143</v>
      </c>
      <c r="P318" s="201">
        <v>71</v>
      </c>
      <c r="Q318" s="203">
        <f t="shared" si="9"/>
        <v>71.428571428571416</v>
      </c>
      <c r="R318" s="213"/>
    </row>
    <row r="319" spans="1:18" ht="28" x14ac:dyDescent="0.15">
      <c r="A319" s="567" t="s">
        <v>303</v>
      </c>
      <c r="B319" s="214" t="s">
        <v>1206</v>
      </c>
      <c r="C319" s="570" t="s">
        <v>1184</v>
      </c>
      <c r="D319" s="207" t="s">
        <v>1207</v>
      </c>
      <c r="E319" s="195" t="s">
        <v>393</v>
      </c>
      <c r="F319" s="208" t="s">
        <v>1208</v>
      </c>
      <c r="G319" s="571" t="s">
        <v>1262</v>
      </c>
      <c r="H319" s="571" t="s">
        <v>1239</v>
      </c>
      <c r="I319" s="205" t="s">
        <v>1235</v>
      </c>
      <c r="J319" s="205" t="s">
        <v>1212</v>
      </c>
      <c r="K319" s="215">
        <v>0.15</v>
      </c>
      <c r="L319" s="217"/>
      <c r="M319" s="201">
        <v>613</v>
      </c>
      <c r="N319" s="201">
        <v>613</v>
      </c>
      <c r="O319" s="202">
        <f t="shared" si="8"/>
        <v>1</v>
      </c>
      <c r="P319" s="201">
        <v>667</v>
      </c>
      <c r="Q319" s="203">
        <f t="shared" si="9"/>
        <v>666.66666666666663</v>
      </c>
      <c r="R319" s="213"/>
    </row>
    <row r="320" spans="1:18" ht="28" x14ac:dyDescent="0.15">
      <c r="A320" s="567" t="s">
        <v>303</v>
      </c>
      <c r="B320" s="214" t="s">
        <v>1206</v>
      </c>
      <c r="C320" s="570" t="s">
        <v>1213</v>
      </c>
      <c r="D320" s="207" t="s">
        <v>1214</v>
      </c>
      <c r="E320" s="195" t="s">
        <v>1215</v>
      </c>
      <c r="F320" s="208" t="s">
        <v>1208</v>
      </c>
      <c r="G320" s="569" t="s">
        <v>1262</v>
      </c>
      <c r="H320" s="571" t="s">
        <v>1240</v>
      </c>
      <c r="I320" s="205" t="s">
        <v>1235</v>
      </c>
      <c r="J320" s="205" t="s">
        <v>1212</v>
      </c>
      <c r="K320" s="215">
        <v>0.25</v>
      </c>
      <c r="L320" s="216"/>
      <c r="M320" s="201">
        <v>8</v>
      </c>
      <c r="N320" s="201">
        <v>8</v>
      </c>
      <c r="O320" s="202">
        <f t="shared" si="8"/>
        <v>1</v>
      </c>
      <c r="P320" s="201">
        <v>400</v>
      </c>
      <c r="Q320" s="203">
        <f t="shared" si="9"/>
        <v>400</v>
      </c>
      <c r="R320" s="213"/>
    </row>
    <row r="321" spans="1:18" ht="28" x14ac:dyDescent="0.15">
      <c r="A321" s="567" t="s">
        <v>303</v>
      </c>
      <c r="B321" s="214" t="s">
        <v>1206</v>
      </c>
      <c r="C321" s="570" t="s">
        <v>1216</v>
      </c>
      <c r="D321" s="207" t="s">
        <v>1214</v>
      </c>
      <c r="E321" s="195" t="s">
        <v>1217</v>
      </c>
      <c r="F321" s="208" t="s">
        <v>1208</v>
      </c>
      <c r="G321" s="571" t="s">
        <v>1262</v>
      </c>
      <c r="H321" s="571" t="s">
        <v>1240</v>
      </c>
      <c r="I321" s="205" t="s">
        <v>1235</v>
      </c>
      <c r="J321" s="205" t="s">
        <v>1212</v>
      </c>
      <c r="K321" s="215">
        <v>0.25</v>
      </c>
      <c r="L321" s="217"/>
      <c r="M321" s="201">
        <v>8</v>
      </c>
      <c r="N321" s="201">
        <v>8</v>
      </c>
      <c r="O321" s="202">
        <f t="shared" si="8"/>
        <v>1</v>
      </c>
      <c r="P321" s="201">
        <v>400</v>
      </c>
      <c r="Q321" s="203">
        <f t="shared" si="9"/>
        <v>400</v>
      </c>
      <c r="R321" s="213"/>
    </row>
    <row r="322" spans="1:18" ht="28" x14ac:dyDescent="0.15">
      <c r="A322" s="567" t="s">
        <v>303</v>
      </c>
      <c r="B322" s="214" t="s">
        <v>1206</v>
      </c>
      <c r="C322" s="570" t="s">
        <v>1184</v>
      </c>
      <c r="D322" s="207" t="s">
        <v>1214</v>
      </c>
      <c r="E322" s="195" t="s">
        <v>393</v>
      </c>
      <c r="F322" s="208" t="s">
        <v>1208</v>
      </c>
      <c r="G322" s="569" t="s">
        <v>1262</v>
      </c>
      <c r="H322" s="571" t="s">
        <v>1240</v>
      </c>
      <c r="I322" s="205" t="s">
        <v>1235</v>
      </c>
      <c r="J322" s="205" t="s">
        <v>1212</v>
      </c>
      <c r="K322" s="215">
        <v>0.3</v>
      </c>
      <c r="L322" s="216"/>
      <c r="M322" s="201">
        <v>42</v>
      </c>
      <c r="N322" s="201">
        <v>42</v>
      </c>
      <c r="O322" s="202">
        <f t="shared" si="8"/>
        <v>1</v>
      </c>
      <c r="P322" s="201">
        <v>333</v>
      </c>
      <c r="Q322" s="203">
        <f t="shared" si="9"/>
        <v>333.33333333333331</v>
      </c>
      <c r="R322" s="213"/>
    </row>
    <row r="323" spans="1:18" ht="28" x14ac:dyDescent="0.15">
      <c r="A323" s="567" t="s">
        <v>303</v>
      </c>
      <c r="B323" s="214" t="s">
        <v>1206</v>
      </c>
      <c r="C323" s="570" t="s">
        <v>1203</v>
      </c>
      <c r="D323" s="207" t="s">
        <v>1218</v>
      </c>
      <c r="E323" s="195" t="s">
        <v>393</v>
      </c>
      <c r="F323" s="208" t="s">
        <v>1208</v>
      </c>
      <c r="G323" s="571" t="s">
        <v>1262</v>
      </c>
      <c r="H323" s="571" t="s">
        <v>1240</v>
      </c>
      <c r="I323" s="205" t="s">
        <v>1235</v>
      </c>
      <c r="J323" s="205" t="s">
        <v>1212</v>
      </c>
      <c r="K323" s="215">
        <v>0.38</v>
      </c>
      <c r="L323" s="217"/>
      <c r="M323" s="201">
        <v>99</v>
      </c>
      <c r="N323" s="201">
        <v>99</v>
      </c>
      <c r="O323" s="202">
        <f t="shared" si="8"/>
        <v>1</v>
      </c>
      <c r="P323" s="201">
        <v>263</v>
      </c>
      <c r="Q323" s="203">
        <f t="shared" si="9"/>
        <v>263.15789473684214</v>
      </c>
      <c r="R323" s="213"/>
    </row>
    <row r="324" spans="1:18" ht="28" x14ac:dyDescent="0.15">
      <c r="A324" s="567" t="s">
        <v>303</v>
      </c>
      <c r="B324" s="214" t="s">
        <v>1206</v>
      </c>
      <c r="C324" s="570" t="s">
        <v>1219</v>
      </c>
      <c r="D324" s="207" t="s">
        <v>1218</v>
      </c>
      <c r="E324" s="195" t="s">
        <v>393</v>
      </c>
      <c r="F324" s="208" t="s">
        <v>1208</v>
      </c>
      <c r="G324" s="569" t="s">
        <v>1262</v>
      </c>
      <c r="H324" s="571" t="s">
        <v>1240</v>
      </c>
      <c r="I324" s="205" t="s">
        <v>1235</v>
      </c>
      <c r="J324" s="205" t="s">
        <v>1212</v>
      </c>
      <c r="K324" s="215">
        <v>0.4</v>
      </c>
      <c r="L324" s="216"/>
      <c r="M324" s="201">
        <v>19</v>
      </c>
      <c r="N324" s="201">
        <v>19</v>
      </c>
      <c r="O324" s="202">
        <f t="shared" si="8"/>
        <v>1</v>
      </c>
      <c r="P324" s="201">
        <v>250</v>
      </c>
      <c r="Q324" s="203">
        <f t="shared" si="9"/>
        <v>249.99999999999997</v>
      </c>
      <c r="R324" s="213"/>
    </row>
    <row r="325" spans="1:18" ht="28" x14ac:dyDescent="0.15">
      <c r="A325" s="567" t="s">
        <v>303</v>
      </c>
      <c r="B325" s="214" t="s">
        <v>1206</v>
      </c>
      <c r="C325" s="570" t="s">
        <v>1220</v>
      </c>
      <c r="D325" s="207" t="s">
        <v>1218</v>
      </c>
      <c r="E325" s="195" t="s">
        <v>393</v>
      </c>
      <c r="F325" s="208" t="s">
        <v>1208</v>
      </c>
      <c r="G325" s="571" t="s">
        <v>1262</v>
      </c>
      <c r="H325" s="571" t="s">
        <v>1240</v>
      </c>
      <c r="I325" s="205" t="s">
        <v>1235</v>
      </c>
      <c r="J325" s="205" t="s">
        <v>1212</v>
      </c>
      <c r="K325" s="215">
        <v>0.38</v>
      </c>
      <c r="L325" s="217"/>
      <c r="M325" s="201">
        <v>5</v>
      </c>
      <c r="N325" s="201">
        <v>5</v>
      </c>
      <c r="O325" s="202">
        <f t="shared" si="8"/>
        <v>1</v>
      </c>
      <c r="P325" s="201">
        <v>263</v>
      </c>
      <c r="Q325" s="203">
        <f t="shared" si="9"/>
        <v>263.15789473684214</v>
      </c>
      <c r="R325" s="213"/>
    </row>
    <row r="326" spans="1:18" ht="28" x14ac:dyDescent="0.15">
      <c r="A326" s="567" t="s">
        <v>303</v>
      </c>
      <c r="B326" s="214" t="s">
        <v>1206</v>
      </c>
      <c r="C326" s="570" t="s">
        <v>1203</v>
      </c>
      <c r="D326" s="207" t="s">
        <v>1221</v>
      </c>
      <c r="E326" s="195" t="s">
        <v>393</v>
      </c>
      <c r="F326" s="208" t="s">
        <v>1208</v>
      </c>
      <c r="G326" s="569" t="s">
        <v>1262</v>
      </c>
      <c r="H326" s="571" t="s">
        <v>1240</v>
      </c>
      <c r="I326" s="205" t="s">
        <v>1235</v>
      </c>
      <c r="J326" s="205" t="s">
        <v>1212</v>
      </c>
      <c r="K326" s="215">
        <v>0.4</v>
      </c>
      <c r="L326" s="216"/>
      <c r="M326" s="201">
        <v>70</v>
      </c>
      <c r="N326" s="201">
        <v>70</v>
      </c>
      <c r="O326" s="202">
        <f t="shared" ref="O326:O389" si="10">N326/M326</f>
        <v>1</v>
      </c>
      <c r="P326" s="201">
        <v>250</v>
      </c>
      <c r="Q326" s="203">
        <f t="shared" si="9"/>
        <v>249.99999999999997</v>
      </c>
      <c r="R326" s="213"/>
    </row>
    <row r="327" spans="1:18" ht="28" x14ac:dyDescent="0.15">
      <c r="A327" s="567" t="s">
        <v>303</v>
      </c>
      <c r="B327" s="214" t="s">
        <v>1206</v>
      </c>
      <c r="C327" s="570" t="s">
        <v>1219</v>
      </c>
      <c r="D327" s="207" t="s">
        <v>1221</v>
      </c>
      <c r="E327" s="195" t="s">
        <v>393</v>
      </c>
      <c r="F327" s="208" t="s">
        <v>1208</v>
      </c>
      <c r="G327" s="571" t="s">
        <v>1262</v>
      </c>
      <c r="H327" s="571" t="s">
        <v>1240</v>
      </c>
      <c r="I327" s="205" t="s">
        <v>1235</v>
      </c>
      <c r="J327" s="205" t="s">
        <v>1212</v>
      </c>
      <c r="K327" s="215">
        <v>0.4</v>
      </c>
      <c r="L327" s="217"/>
      <c r="M327" s="201">
        <v>11</v>
      </c>
      <c r="N327" s="201">
        <v>11</v>
      </c>
      <c r="O327" s="202">
        <f t="shared" si="10"/>
        <v>1</v>
      </c>
      <c r="P327" s="201">
        <v>250</v>
      </c>
      <c r="Q327" s="203">
        <f t="shared" si="9"/>
        <v>249.99999999999997</v>
      </c>
      <c r="R327" s="213"/>
    </row>
    <row r="328" spans="1:18" ht="14" x14ac:dyDescent="0.15">
      <c r="A328" s="567" t="s">
        <v>303</v>
      </c>
      <c r="B328" s="214" t="s">
        <v>1206</v>
      </c>
      <c r="C328" s="570" t="s">
        <v>1213</v>
      </c>
      <c r="D328" s="207" t="s">
        <v>1222</v>
      </c>
      <c r="E328" s="195" t="s">
        <v>1223</v>
      </c>
      <c r="F328" s="208" t="s">
        <v>1208</v>
      </c>
      <c r="G328" s="569" t="s">
        <v>1262</v>
      </c>
      <c r="H328" s="571" t="s">
        <v>1239</v>
      </c>
      <c r="I328" s="205" t="s">
        <v>1211</v>
      </c>
      <c r="J328" s="205" t="s">
        <v>1212</v>
      </c>
      <c r="K328" s="215">
        <v>1</v>
      </c>
      <c r="L328" s="216"/>
      <c r="M328" s="201">
        <v>8</v>
      </c>
      <c r="N328" s="201">
        <v>8</v>
      </c>
      <c r="O328" s="202">
        <f t="shared" si="10"/>
        <v>1</v>
      </c>
      <c r="P328" s="201">
        <v>100</v>
      </c>
      <c r="Q328" s="203">
        <f t="shared" ref="Q328:Q391" si="11">N328/(M328*K328/100)</f>
        <v>100</v>
      </c>
      <c r="R328" s="213"/>
    </row>
    <row r="329" spans="1:18" ht="28" x14ac:dyDescent="0.15">
      <c r="A329" s="567" t="s">
        <v>303</v>
      </c>
      <c r="B329" s="214" t="s">
        <v>1206</v>
      </c>
      <c r="C329" s="570" t="s">
        <v>1219</v>
      </c>
      <c r="D329" s="207" t="s">
        <v>1222</v>
      </c>
      <c r="E329" s="195" t="s">
        <v>393</v>
      </c>
      <c r="F329" s="208" t="s">
        <v>1208</v>
      </c>
      <c r="G329" s="571" t="s">
        <v>1262</v>
      </c>
      <c r="H329" s="571" t="s">
        <v>1240</v>
      </c>
      <c r="I329" s="205" t="s">
        <v>1235</v>
      </c>
      <c r="J329" s="205" t="s">
        <v>1212</v>
      </c>
      <c r="K329" s="215">
        <v>0.5</v>
      </c>
      <c r="L329" s="217"/>
      <c r="M329" s="201">
        <v>12</v>
      </c>
      <c r="N329" s="201">
        <v>12</v>
      </c>
      <c r="O329" s="202">
        <f t="shared" si="10"/>
        <v>1</v>
      </c>
      <c r="P329" s="201">
        <v>200</v>
      </c>
      <c r="Q329" s="203">
        <f t="shared" si="11"/>
        <v>200</v>
      </c>
      <c r="R329" s="213"/>
    </row>
    <row r="330" spans="1:18" ht="14" x14ac:dyDescent="0.15">
      <c r="A330" s="567" t="s">
        <v>303</v>
      </c>
      <c r="B330" s="214" t="s">
        <v>1206</v>
      </c>
      <c r="C330" s="570" t="s">
        <v>1224</v>
      </c>
      <c r="D330" s="207" t="s">
        <v>1222</v>
      </c>
      <c r="E330" s="195" t="s">
        <v>1225</v>
      </c>
      <c r="F330" s="208" t="s">
        <v>1208</v>
      </c>
      <c r="G330" s="569" t="s">
        <v>1262</v>
      </c>
      <c r="H330" s="571" t="s">
        <v>1239</v>
      </c>
      <c r="I330" s="205" t="s">
        <v>1211</v>
      </c>
      <c r="J330" s="205" t="s">
        <v>1212</v>
      </c>
      <c r="K330" s="215">
        <v>1</v>
      </c>
      <c r="L330" s="216"/>
      <c r="M330" s="201">
        <v>8</v>
      </c>
      <c r="N330" s="201">
        <v>8</v>
      </c>
      <c r="O330" s="202">
        <f t="shared" si="10"/>
        <v>1</v>
      </c>
      <c r="P330" s="201">
        <v>100</v>
      </c>
      <c r="Q330" s="203">
        <f t="shared" si="11"/>
        <v>100</v>
      </c>
      <c r="R330" s="213"/>
    </row>
    <row r="331" spans="1:18" ht="28" x14ac:dyDescent="0.15">
      <c r="A331" s="567" t="s">
        <v>303</v>
      </c>
      <c r="B331" s="214" t="s">
        <v>1206</v>
      </c>
      <c r="C331" s="570" t="s">
        <v>1219</v>
      </c>
      <c r="D331" s="207" t="s">
        <v>1226</v>
      </c>
      <c r="E331" s="195" t="s">
        <v>393</v>
      </c>
      <c r="F331" s="208" t="s">
        <v>1208</v>
      </c>
      <c r="G331" s="571" t="s">
        <v>1262</v>
      </c>
      <c r="H331" s="571" t="s">
        <v>1240</v>
      </c>
      <c r="I331" s="205" t="s">
        <v>1211</v>
      </c>
      <c r="J331" s="205" t="s">
        <v>1212</v>
      </c>
      <c r="K331" s="215">
        <v>1</v>
      </c>
      <c r="L331" s="217"/>
      <c r="M331" s="201">
        <v>5</v>
      </c>
      <c r="N331" s="201">
        <v>5</v>
      </c>
      <c r="O331" s="202">
        <f t="shared" si="10"/>
        <v>1</v>
      </c>
      <c r="P331" s="201">
        <v>100</v>
      </c>
      <c r="Q331" s="203">
        <f t="shared" si="11"/>
        <v>100</v>
      </c>
      <c r="R331" s="213"/>
    </row>
    <row r="332" spans="1:18" ht="14" x14ac:dyDescent="0.15">
      <c r="A332" s="567" t="s">
        <v>303</v>
      </c>
      <c r="B332" s="214" t="s">
        <v>1206</v>
      </c>
      <c r="C332" s="570" t="s">
        <v>1227</v>
      </c>
      <c r="D332" s="207" t="s">
        <v>1226</v>
      </c>
      <c r="E332" s="195" t="s">
        <v>1228</v>
      </c>
      <c r="F332" s="208" t="s">
        <v>1208</v>
      </c>
      <c r="G332" s="569" t="s">
        <v>1262</v>
      </c>
      <c r="H332" s="571" t="s">
        <v>1240</v>
      </c>
      <c r="I332" s="205" t="s">
        <v>1211</v>
      </c>
      <c r="J332" s="205" t="s">
        <v>1212</v>
      </c>
      <c r="K332" s="215">
        <v>1</v>
      </c>
      <c r="L332" s="216"/>
      <c r="M332" s="201">
        <v>7</v>
      </c>
      <c r="N332" s="201">
        <v>7</v>
      </c>
      <c r="O332" s="202">
        <f t="shared" si="10"/>
        <v>1</v>
      </c>
      <c r="P332" s="201">
        <v>100</v>
      </c>
      <c r="Q332" s="203">
        <f t="shared" si="11"/>
        <v>99.999999999999986</v>
      </c>
      <c r="R332" s="213"/>
    </row>
    <row r="333" spans="1:18" ht="14" x14ac:dyDescent="0.15">
      <c r="A333" s="567" t="s">
        <v>303</v>
      </c>
      <c r="B333" s="214" t="s">
        <v>1206</v>
      </c>
      <c r="C333" s="570" t="s">
        <v>1184</v>
      </c>
      <c r="D333" s="207" t="s">
        <v>1207</v>
      </c>
      <c r="E333" s="195" t="s">
        <v>393</v>
      </c>
      <c r="F333" s="208" t="s">
        <v>1208</v>
      </c>
      <c r="G333" s="571" t="s">
        <v>1263</v>
      </c>
      <c r="H333" s="571" t="s">
        <v>1252</v>
      </c>
      <c r="I333" s="205" t="s">
        <v>1211</v>
      </c>
      <c r="J333" s="205" t="s">
        <v>1212</v>
      </c>
      <c r="K333" s="215">
        <v>1</v>
      </c>
      <c r="L333" s="217"/>
      <c r="M333" s="201">
        <v>613</v>
      </c>
      <c r="N333" s="201">
        <v>613</v>
      </c>
      <c r="O333" s="202">
        <f t="shared" si="10"/>
        <v>1</v>
      </c>
      <c r="P333" s="201">
        <v>100</v>
      </c>
      <c r="Q333" s="203">
        <f t="shared" si="11"/>
        <v>100</v>
      </c>
      <c r="R333" s="213"/>
    </row>
    <row r="334" spans="1:18" ht="14" x14ac:dyDescent="0.15">
      <c r="A334" s="567" t="s">
        <v>303</v>
      </c>
      <c r="B334" s="214" t="s">
        <v>1206</v>
      </c>
      <c r="C334" s="570" t="s">
        <v>1213</v>
      </c>
      <c r="D334" s="207" t="s">
        <v>1214</v>
      </c>
      <c r="E334" s="195" t="s">
        <v>1215</v>
      </c>
      <c r="F334" s="208" t="s">
        <v>1208</v>
      </c>
      <c r="G334" s="569" t="s">
        <v>1263</v>
      </c>
      <c r="H334" s="571" t="s">
        <v>1252</v>
      </c>
      <c r="I334" s="205" t="s">
        <v>1211</v>
      </c>
      <c r="J334" s="205" t="s">
        <v>1212</v>
      </c>
      <c r="K334" s="215">
        <v>1</v>
      </c>
      <c r="L334" s="216"/>
      <c r="M334" s="201">
        <v>8</v>
      </c>
      <c r="N334" s="201">
        <v>8</v>
      </c>
      <c r="O334" s="202">
        <f t="shared" si="10"/>
        <v>1</v>
      </c>
      <c r="P334" s="201">
        <v>100</v>
      </c>
      <c r="Q334" s="203">
        <f t="shared" si="11"/>
        <v>100</v>
      </c>
      <c r="R334" s="213"/>
    </row>
    <row r="335" spans="1:18" ht="28" x14ac:dyDescent="0.15">
      <c r="A335" s="567" t="s">
        <v>303</v>
      </c>
      <c r="B335" s="214" t="s">
        <v>1206</v>
      </c>
      <c r="C335" s="570" t="s">
        <v>1216</v>
      </c>
      <c r="D335" s="207" t="s">
        <v>1214</v>
      </c>
      <c r="E335" s="195" t="s">
        <v>1217</v>
      </c>
      <c r="F335" s="208" t="s">
        <v>1208</v>
      </c>
      <c r="G335" s="571" t="s">
        <v>1263</v>
      </c>
      <c r="H335" s="571" t="s">
        <v>1252</v>
      </c>
      <c r="I335" s="205" t="s">
        <v>1211</v>
      </c>
      <c r="J335" s="205" t="s">
        <v>1212</v>
      </c>
      <c r="K335" s="215">
        <v>1</v>
      </c>
      <c r="L335" s="217"/>
      <c r="M335" s="201">
        <v>8</v>
      </c>
      <c r="N335" s="201">
        <v>8</v>
      </c>
      <c r="O335" s="202">
        <f t="shared" si="10"/>
        <v>1</v>
      </c>
      <c r="P335" s="201">
        <v>100</v>
      </c>
      <c r="Q335" s="203">
        <f t="shared" si="11"/>
        <v>100</v>
      </c>
      <c r="R335" s="213"/>
    </row>
    <row r="336" spans="1:18" ht="14" x14ac:dyDescent="0.15">
      <c r="A336" s="567" t="s">
        <v>303</v>
      </c>
      <c r="B336" s="214" t="s">
        <v>1206</v>
      </c>
      <c r="C336" s="570" t="s">
        <v>1184</v>
      </c>
      <c r="D336" s="207" t="s">
        <v>1214</v>
      </c>
      <c r="E336" s="195" t="s">
        <v>393</v>
      </c>
      <c r="F336" s="208" t="s">
        <v>1208</v>
      </c>
      <c r="G336" s="569" t="s">
        <v>1263</v>
      </c>
      <c r="H336" s="571" t="s">
        <v>1252</v>
      </c>
      <c r="I336" s="205" t="s">
        <v>1211</v>
      </c>
      <c r="J336" s="205" t="s">
        <v>1212</v>
      </c>
      <c r="K336" s="215">
        <v>1</v>
      </c>
      <c r="L336" s="216"/>
      <c r="M336" s="201">
        <v>42</v>
      </c>
      <c r="N336" s="201">
        <v>42</v>
      </c>
      <c r="O336" s="202">
        <f t="shared" si="10"/>
        <v>1</v>
      </c>
      <c r="P336" s="201">
        <v>100</v>
      </c>
      <c r="Q336" s="203">
        <f t="shared" si="11"/>
        <v>100</v>
      </c>
      <c r="R336" s="213"/>
    </row>
    <row r="337" spans="1:18" ht="14" x14ac:dyDescent="0.15">
      <c r="A337" s="567" t="s">
        <v>303</v>
      </c>
      <c r="B337" s="214" t="s">
        <v>1206</v>
      </c>
      <c r="C337" s="570" t="s">
        <v>1203</v>
      </c>
      <c r="D337" s="207" t="s">
        <v>1218</v>
      </c>
      <c r="E337" s="195" t="s">
        <v>393</v>
      </c>
      <c r="F337" s="208" t="s">
        <v>1208</v>
      </c>
      <c r="G337" s="571" t="s">
        <v>1263</v>
      </c>
      <c r="H337" s="571" t="s">
        <v>1252</v>
      </c>
      <c r="I337" s="205" t="s">
        <v>1211</v>
      </c>
      <c r="J337" s="205" t="s">
        <v>1212</v>
      </c>
      <c r="K337" s="215">
        <v>1</v>
      </c>
      <c r="L337" s="217"/>
      <c r="M337" s="201">
        <v>99</v>
      </c>
      <c r="N337" s="201">
        <v>99</v>
      </c>
      <c r="O337" s="202">
        <f t="shared" si="10"/>
        <v>1</v>
      </c>
      <c r="P337" s="201">
        <v>100</v>
      </c>
      <c r="Q337" s="203">
        <f t="shared" si="11"/>
        <v>100</v>
      </c>
      <c r="R337" s="213"/>
    </row>
    <row r="338" spans="1:18" ht="28" x14ac:dyDescent="0.15">
      <c r="A338" s="567" t="s">
        <v>303</v>
      </c>
      <c r="B338" s="214" t="s">
        <v>1206</v>
      </c>
      <c r="C338" s="570" t="s">
        <v>1219</v>
      </c>
      <c r="D338" s="207" t="s">
        <v>1218</v>
      </c>
      <c r="E338" s="195" t="s">
        <v>393</v>
      </c>
      <c r="F338" s="208" t="s">
        <v>1208</v>
      </c>
      <c r="G338" s="569" t="s">
        <v>1263</v>
      </c>
      <c r="H338" s="571" t="s">
        <v>1252</v>
      </c>
      <c r="I338" s="205" t="s">
        <v>1211</v>
      </c>
      <c r="J338" s="205" t="s">
        <v>1212</v>
      </c>
      <c r="K338" s="215">
        <v>1</v>
      </c>
      <c r="L338" s="216"/>
      <c r="M338" s="201">
        <v>19</v>
      </c>
      <c r="N338" s="201">
        <v>19</v>
      </c>
      <c r="O338" s="202">
        <f t="shared" si="10"/>
        <v>1</v>
      </c>
      <c r="P338" s="201">
        <v>100</v>
      </c>
      <c r="Q338" s="203">
        <f t="shared" si="11"/>
        <v>100</v>
      </c>
      <c r="R338" s="213"/>
    </row>
    <row r="339" spans="1:18" ht="14" x14ac:dyDescent="0.15">
      <c r="A339" s="567" t="s">
        <v>303</v>
      </c>
      <c r="B339" s="214" t="s">
        <v>1206</v>
      </c>
      <c r="C339" s="570" t="s">
        <v>1220</v>
      </c>
      <c r="D339" s="207" t="s">
        <v>1218</v>
      </c>
      <c r="E339" s="195" t="s">
        <v>393</v>
      </c>
      <c r="F339" s="208" t="s">
        <v>1208</v>
      </c>
      <c r="G339" s="571" t="s">
        <v>1263</v>
      </c>
      <c r="H339" s="571" t="s">
        <v>1252</v>
      </c>
      <c r="I339" s="205" t="s">
        <v>1211</v>
      </c>
      <c r="J339" s="205" t="s">
        <v>1212</v>
      </c>
      <c r="K339" s="215">
        <v>1</v>
      </c>
      <c r="L339" s="217"/>
      <c r="M339" s="201">
        <v>5</v>
      </c>
      <c r="N339" s="201">
        <v>5</v>
      </c>
      <c r="O339" s="202">
        <f t="shared" si="10"/>
        <v>1</v>
      </c>
      <c r="P339" s="201">
        <v>100</v>
      </c>
      <c r="Q339" s="203">
        <f t="shared" si="11"/>
        <v>100</v>
      </c>
      <c r="R339" s="213"/>
    </row>
    <row r="340" spans="1:18" ht="14" x14ac:dyDescent="0.15">
      <c r="A340" s="567" t="s">
        <v>303</v>
      </c>
      <c r="B340" s="214" t="s">
        <v>1206</v>
      </c>
      <c r="C340" s="570" t="s">
        <v>1203</v>
      </c>
      <c r="D340" s="207" t="s">
        <v>1221</v>
      </c>
      <c r="E340" s="195" t="s">
        <v>393</v>
      </c>
      <c r="F340" s="208" t="s">
        <v>1208</v>
      </c>
      <c r="G340" s="569" t="s">
        <v>1263</v>
      </c>
      <c r="H340" s="571" t="s">
        <v>1252</v>
      </c>
      <c r="I340" s="205" t="s">
        <v>1211</v>
      </c>
      <c r="J340" s="205" t="s">
        <v>1212</v>
      </c>
      <c r="K340" s="215">
        <v>1</v>
      </c>
      <c r="L340" s="216"/>
      <c r="M340" s="201">
        <v>70</v>
      </c>
      <c r="N340" s="201">
        <v>70</v>
      </c>
      <c r="O340" s="202">
        <f t="shared" si="10"/>
        <v>1</v>
      </c>
      <c r="P340" s="201">
        <v>100</v>
      </c>
      <c r="Q340" s="203">
        <f t="shared" si="11"/>
        <v>100</v>
      </c>
      <c r="R340" s="213"/>
    </row>
    <row r="341" spans="1:18" ht="28" x14ac:dyDescent="0.15">
      <c r="A341" s="567" t="s">
        <v>303</v>
      </c>
      <c r="B341" s="214" t="s">
        <v>1206</v>
      </c>
      <c r="C341" s="570" t="s">
        <v>1219</v>
      </c>
      <c r="D341" s="207" t="s">
        <v>1221</v>
      </c>
      <c r="E341" s="195" t="s">
        <v>393</v>
      </c>
      <c r="F341" s="208" t="s">
        <v>1208</v>
      </c>
      <c r="G341" s="571" t="s">
        <v>1263</v>
      </c>
      <c r="H341" s="571" t="s">
        <v>1252</v>
      </c>
      <c r="I341" s="205" t="s">
        <v>1211</v>
      </c>
      <c r="J341" s="205" t="s">
        <v>1212</v>
      </c>
      <c r="K341" s="215">
        <v>1</v>
      </c>
      <c r="L341" s="217"/>
      <c r="M341" s="201">
        <v>11</v>
      </c>
      <c r="N341" s="201">
        <v>11</v>
      </c>
      <c r="O341" s="202">
        <f t="shared" si="10"/>
        <v>1</v>
      </c>
      <c r="P341" s="201">
        <v>100</v>
      </c>
      <c r="Q341" s="203">
        <f t="shared" si="11"/>
        <v>100</v>
      </c>
      <c r="R341" s="213"/>
    </row>
    <row r="342" spans="1:18" ht="14" x14ac:dyDescent="0.15">
      <c r="A342" s="567" t="s">
        <v>303</v>
      </c>
      <c r="B342" s="214" t="s">
        <v>1206</v>
      </c>
      <c r="C342" s="570" t="s">
        <v>1213</v>
      </c>
      <c r="D342" s="207" t="s">
        <v>1222</v>
      </c>
      <c r="E342" s="195" t="s">
        <v>1223</v>
      </c>
      <c r="F342" s="208" t="s">
        <v>1208</v>
      </c>
      <c r="G342" s="569" t="s">
        <v>1263</v>
      </c>
      <c r="H342" s="571" t="s">
        <v>1252</v>
      </c>
      <c r="I342" s="205" t="s">
        <v>1211</v>
      </c>
      <c r="J342" s="205" t="s">
        <v>1212</v>
      </c>
      <c r="K342" s="215">
        <v>1</v>
      </c>
      <c r="L342" s="216"/>
      <c r="M342" s="201">
        <v>8</v>
      </c>
      <c r="N342" s="201">
        <v>8</v>
      </c>
      <c r="O342" s="202">
        <f t="shared" si="10"/>
        <v>1</v>
      </c>
      <c r="P342" s="201">
        <v>100</v>
      </c>
      <c r="Q342" s="203">
        <f t="shared" si="11"/>
        <v>100</v>
      </c>
      <c r="R342" s="213"/>
    </row>
    <row r="343" spans="1:18" ht="28" x14ac:dyDescent="0.15">
      <c r="A343" s="567" t="s">
        <v>303</v>
      </c>
      <c r="B343" s="214" t="s">
        <v>1206</v>
      </c>
      <c r="C343" s="570" t="s">
        <v>1219</v>
      </c>
      <c r="D343" s="207" t="s">
        <v>1222</v>
      </c>
      <c r="E343" s="195" t="s">
        <v>393</v>
      </c>
      <c r="F343" s="208" t="s">
        <v>1208</v>
      </c>
      <c r="G343" s="571" t="s">
        <v>1263</v>
      </c>
      <c r="H343" s="571" t="s">
        <v>1252</v>
      </c>
      <c r="I343" s="205" t="s">
        <v>1211</v>
      </c>
      <c r="J343" s="205" t="s">
        <v>1212</v>
      </c>
      <c r="K343" s="215">
        <v>1</v>
      </c>
      <c r="L343" s="217"/>
      <c r="M343" s="201">
        <v>12</v>
      </c>
      <c r="N343" s="201">
        <v>12</v>
      </c>
      <c r="O343" s="202">
        <f t="shared" si="10"/>
        <v>1</v>
      </c>
      <c r="P343" s="201">
        <v>100</v>
      </c>
      <c r="Q343" s="203">
        <f t="shared" si="11"/>
        <v>100</v>
      </c>
      <c r="R343" s="213"/>
    </row>
    <row r="344" spans="1:18" ht="14" x14ac:dyDescent="0.15">
      <c r="A344" s="567" t="s">
        <v>303</v>
      </c>
      <c r="B344" s="214" t="s">
        <v>1206</v>
      </c>
      <c r="C344" s="570" t="s">
        <v>1224</v>
      </c>
      <c r="D344" s="207" t="s">
        <v>1222</v>
      </c>
      <c r="E344" s="195" t="s">
        <v>1225</v>
      </c>
      <c r="F344" s="208" t="s">
        <v>1208</v>
      </c>
      <c r="G344" s="569" t="s">
        <v>1263</v>
      </c>
      <c r="H344" s="571" t="s">
        <v>1252</v>
      </c>
      <c r="I344" s="205" t="s">
        <v>1211</v>
      </c>
      <c r="J344" s="205" t="s">
        <v>1212</v>
      </c>
      <c r="K344" s="215">
        <v>1</v>
      </c>
      <c r="L344" s="216"/>
      <c r="M344" s="201">
        <v>8</v>
      </c>
      <c r="N344" s="201">
        <v>8</v>
      </c>
      <c r="O344" s="202">
        <f t="shared" si="10"/>
        <v>1</v>
      </c>
      <c r="P344" s="201">
        <v>100</v>
      </c>
      <c r="Q344" s="203">
        <f t="shared" si="11"/>
        <v>100</v>
      </c>
      <c r="R344" s="213"/>
    </row>
    <row r="345" spans="1:18" ht="28" x14ac:dyDescent="0.15">
      <c r="A345" s="567" t="s">
        <v>303</v>
      </c>
      <c r="B345" s="214" t="s">
        <v>1206</v>
      </c>
      <c r="C345" s="570" t="s">
        <v>1219</v>
      </c>
      <c r="D345" s="207" t="s">
        <v>1226</v>
      </c>
      <c r="E345" s="195" t="s">
        <v>393</v>
      </c>
      <c r="F345" s="208" t="s">
        <v>1208</v>
      </c>
      <c r="G345" s="571" t="s">
        <v>1263</v>
      </c>
      <c r="H345" s="571" t="s">
        <v>1252</v>
      </c>
      <c r="I345" s="205" t="s">
        <v>1211</v>
      </c>
      <c r="J345" s="205" t="s">
        <v>1212</v>
      </c>
      <c r="K345" s="215">
        <v>1</v>
      </c>
      <c r="L345" s="217"/>
      <c r="M345" s="201">
        <v>5</v>
      </c>
      <c r="N345" s="201">
        <v>5</v>
      </c>
      <c r="O345" s="202">
        <f t="shared" si="10"/>
        <v>1</v>
      </c>
      <c r="P345" s="201">
        <v>100</v>
      </c>
      <c r="Q345" s="203">
        <f t="shared" si="11"/>
        <v>100</v>
      </c>
      <c r="R345" s="213"/>
    </row>
    <row r="346" spans="1:18" ht="14" x14ac:dyDescent="0.15">
      <c r="A346" s="567" t="s">
        <v>303</v>
      </c>
      <c r="B346" s="214" t="s">
        <v>1206</v>
      </c>
      <c r="C346" s="570" t="s">
        <v>1227</v>
      </c>
      <c r="D346" s="207" t="s">
        <v>1226</v>
      </c>
      <c r="E346" s="195" t="s">
        <v>1228</v>
      </c>
      <c r="F346" s="208" t="s">
        <v>1208</v>
      </c>
      <c r="G346" s="569" t="s">
        <v>1263</v>
      </c>
      <c r="H346" s="571" t="s">
        <v>1252</v>
      </c>
      <c r="I346" s="205" t="s">
        <v>1211</v>
      </c>
      <c r="J346" s="205" t="s">
        <v>1212</v>
      </c>
      <c r="K346" s="215">
        <v>1</v>
      </c>
      <c r="L346" s="216"/>
      <c r="M346" s="201">
        <v>7</v>
      </c>
      <c r="N346" s="201">
        <v>7</v>
      </c>
      <c r="O346" s="202">
        <f t="shared" si="10"/>
        <v>1</v>
      </c>
      <c r="P346" s="201">
        <v>100</v>
      </c>
      <c r="Q346" s="203">
        <f t="shared" si="11"/>
        <v>99.999999999999986</v>
      </c>
      <c r="R346" s="213"/>
    </row>
    <row r="347" spans="1:18" ht="14" x14ac:dyDescent="0.15">
      <c r="A347" s="567" t="s">
        <v>303</v>
      </c>
      <c r="B347" s="214" t="s">
        <v>1206</v>
      </c>
      <c r="C347" s="570" t="s">
        <v>1184</v>
      </c>
      <c r="D347" s="207" t="s">
        <v>1207</v>
      </c>
      <c r="E347" s="195" t="s">
        <v>393</v>
      </c>
      <c r="F347" s="208" t="s">
        <v>1208</v>
      </c>
      <c r="G347" s="571" t="s">
        <v>1264</v>
      </c>
      <c r="H347" s="571" t="s">
        <v>1252</v>
      </c>
      <c r="I347" s="205" t="s">
        <v>1211</v>
      </c>
      <c r="J347" s="205" t="s">
        <v>1212</v>
      </c>
      <c r="K347" s="215">
        <v>1</v>
      </c>
      <c r="L347" s="217"/>
      <c r="M347" s="201">
        <v>613</v>
      </c>
      <c r="N347" s="201">
        <v>613</v>
      </c>
      <c r="O347" s="202">
        <f t="shared" si="10"/>
        <v>1</v>
      </c>
      <c r="P347" s="201">
        <v>100</v>
      </c>
      <c r="Q347" s="203">
        <f t="shared" si="11"/>
        <v>100</v>
      </c>
      <c r="R347" s="213"/>
    </row>
    <row r="348" spans="1:18" ht="14" x14ac:dyDescent="0.15">
      <c r="A348" s="567" t="s">
        <v>303</v>
      </c>
      <c r="B348" s="214" t="s">
        <v>1206</v>
      </c>
      <c r="C348" s="570" t="s">
        <v>1213</v>
      </c>
      <c r="D348" s="207" t="s">
        <v>1214</v>
      </c>
      <c r="E348" s="195" t="s">
        <v>1215</v>
      </c>
      <c r="F348" s="208" t="s">
        <v>1208</v>
      </c>
      <c r="G348" s="569" t="s">
        <v>1264</v>
      </c>
      <c r="H348" s="571" t="s">
        <v>1252</v>
      </c>
      <c r="I348" s="205" t="s">
        <v>1211</v>
      </c>
      <c r="J348" s="205" t="s">
        <v>1212</v>
      </c>
      <c r="K348" s="215">
        <v>1</v>
      </c>
      <c r="L348" s="216"/>
      <c r="M348" s="201">
        <v>8</v>
      </c>
      <c r="N348" s="201">
        <v>8</v>
      </c>
      <c r="O348" s="202">
        <f t="shared" si="10"/>
        <v>1</v>
      </c>
      <c r="P348" s="201">
        <v>100</v>
      </c>
      <c r="Q348" s="203">
        <f t="shared" si="11"/>
        <v>100</v>
      </c>
      <c r="R348" s="213"/>
    </row>
    <row r="349" spans="1:18" ht="28" x14ac:dyDescent="0.15">
      <c r="A349" s="567" t="s">
        <v>303</v>
      </c>
      <c r="B349" s="214" t="s">
        <v>1206</v>
      </c>
      <c r="C349" s="570" t="s">
        <v>1216</v>
      </c>
      <c r="D349" s="207" t="s">
        <v>1214</v>
      </c>
      <c r="E349" s="195" t="s">
        <v>1217</v>
      </c>
      <c r="F349" s="208" t="s">
        <v>1208</v>
      </c>
      <c r="G349" s="571" t="s">
        <v>1264</v>
      </c>
      <c r="H349" s="571" t="s">
        <v>1252</v>
      </c>
      <c r="I349" s="205" t="s">
        <v>1211</v>
      </c>
      <c r="J349" s="205" t="s">
        <v>1212</v>
      </c>
      <c r="K349" s="215">
        <v>1</v>
      </c>
      <c r="L349" s="217"/>
      <c r="M349" s="201">
        <v>8</v>
      </c>
      <c r="N349" s="201">
        <v>8</v>
      </c>
      <c r="O349" s="202">
        <f t="shared" si="10"/>
        <v>1</v>
      </c>
      <c r="P349" s="201">
        <v>100</v>
      </c>
      <c r="Q349" s="203">
        <f t="shared" si="11"/>
        <v>100</v>
      </c>
      <c r="R349" s="213"/>
    </row>
    <row r="350" spans="1:18" ht="14" x14ac:dyDescent="0.15">
      <c r="A350" s="567" t="s">
        <v>303</v>
      </c>
      <c r="B350" s="214" t="s">
        <v>1206</v>
      </c>
      <c r="C350" s="570" t="s">
        <v>1184</v>
      </c>
      <c r="D350" s="207" t="s">
        <v>1214</v>
      </c>
      <c r="E350" s="195" t="s">
        <v>393</v>
      </c>
      <c r="F350" s="208" t="s">
        <v>1208</v>
      </c>
      <c r="G350" s="569" t="s">
        <v>1264</v>
      </c>
      <c r="H350" s="571" t="s">
        <v>1252</v>
      </c>
      <c r="I350" s="205" t="s">
        <v>1211</v>
      </c>
      <c r="J350" s="205" t="s">
        <v>1212</v>
      </c>
      <c r="K350" s="215">
        <v>1</v>
      </c>
      <c r="L350" s="216"/>
      <c r="M350" s="201">
        <v>42</v>
      </c>
      <c r="N350" s="201">
        <v>42</v>
      </c>
      <c r="O350" s="202">
        <f t="shared" si="10"/>
        <v>1</v>
      </c>
      <c r="P350" s="201">
        <v>100</v>
      </c>
      <c r="Q350" s="203">
        <f t="shared" si="11"/>
        <v>100</v>
      </c>
      <c r="R350" s="213"/>
    </row>
    <row r="351" spans="1:18" ht="14" x14ac:dyDescent="0.15">
      <c r="A351" s="567" t="s">
        <v>303</v>
      </c>
      <c r="B351" s="214" t="s">
        <v>1206</v>
      </c>
      <c r="C351" s="570" t="s">
        <v>1203</v>
      </c>
      <c r="D351" s="207" t="s">
        <v>1218</v>
      </c>
      <c r="E351" s="195" t="s">
        <v>393</v>
      </c>
      <c r="F351" s="208" t="s">
        <v>1208</v>
      </c>
      <c r="G351" s="571" t="s">
        <v>1264</v>
      </c>
      <c r="H351" s="571" t="s">
        <v>1252</v>
      </c>
      <c r="I351" s="205" t="s">
        <v>1211</v>
      </c>
      <c r="J351" s="205" t="s">
        <v>1212</v>
      </c>
      <c r="K351" s="215">
        <v>1</v>
      </c>
      <c r="L351" s="217"/>
      <c r="M351" s="201">
        <v>99</v>
      </c>
      <c r="N351" s="201">
        <v>99</v>
      </c>
      <c r="O351" s="202">
        <f t="shared" si="10"/>
        <v>1</v>
      </c>
      <c r="P351" s="201">
        <v>100</v>
      </c>
      <c r="Q351" s="203">
        <f t="shared" si="11"/>
        <v>100</v>
      </c>
      <c r="R351" s="213"/>
    </row>
    <row r="352" spans="1:18" ht="28" x14ac:dyDescent="0.15">
      <c r="A352" s="567" t="s">
        <v>303</v>
      </c>
      <c r="B352" s="214" t="s">
        <v>1206</v>
      </c>
      <c r="C352" s="570" t="s">
        <v>1219</v>
      </c>
      <c r="D352" s="207" t="s">
        <v>1218</v>
      </c>
      <c r="E352" s="195" t="s">
        <v>393</v>
      </c>
      <c r="F352" s="208" t="s">
        <v>1208</v>
      </c>
      <c r="G352" s="569" t="s">
        <v>1264</v>
      </c>
      <c r="H352" s="571" t="s">
        <v>1252</v>
      </c>
      <c r="I352" s="205" t="s">
        <v>1211</v>
      </c>
      <c r="J352" s="205" t="s">
        <v>1212</v>
      </c>
      <c r="K352" s="215">
        <v>1</v>
      </c>
      <c r="L352" s="216"/>
      <c r="M352" s="201">
        <v>19</v>
      </c>
      <c r="N352" s="201">
        <v>19</v>
      </c>
      <c r="O352" s="202">
        <f t="shared" si="10"/>
        <v>1</v>
      </c>
      <c r="P352" s="201">
        <v>100</v>
      </c>
      <c r="Q352" s="203">
        <f t="shared" si="11"/>
        <v>100</v>
      </c>
      <c r="R352" s="213"/>
    </row>
    <row r="353" spans="1:18" ht="14" x14ac:dyDescent="0.15">
      <c r="A353" s="567" t="s">
        <v>303</v>
      </c>
      <c r="B353" s="214" t="s">
        <v>1206</v>
      </c>
      <c r="C353" s="570" t="s">
        <v>1220</v>
      </c>
      <c r="D353" s="207" t="s">
        <v>1218</v>
      </c>
      <c r="E353" s="195" t="s">
        <v>393</v>
      </c>
      <c r="F353" s="208" t="s">
        <v>1208</v>
      </c>
      <c r="G353" s="571" t="s">
        <v>1264</v>
      </c>
      <c r="H353" s="571" t="s">
        <v>1252</v>
      </c>
      <c r="I353" s="205" t="s">
        <v>1211</v>
      </c>
      <c r="J353" s="205" t="s">
        <v>1212</v>
      </c>
      <c r="K353" s="215">
        <v>1</v>
      </c>
      <c r="L353" s="217"/>
      <c r="M353" s="201">
        <v>5</v>
      </c>
      <c r="N353" s="201">
        <v>5</v>
      </c>
      <c r="O353" s="202">
        <f t="shared" si="10"/>
        <v>1</v>
      </c>
      <c r="P353" s="201">
        <v>100</v>
      </c>
      <c r="Q353" s="203">
        <f t="shared" si="11"/>
        <v>100</v>
      </c>
      <c r="R353" s="213"/>
    </row>
    <row r="354" spans="1:18" ht="14" x14ac:dyDescent="0.15">
      <c r="A354" s="567" t="s">
        <v>303</v>
      </c>
      <c r="B354" s="214" t="s">
        <v>1206</v>
      </c>
      <c r="C354" s="570" t="s">
        <v>1203</v>
      </c>
      <c r="D354" s="207" t="s">
        <v>1221</v>
      </c>
      <c r="E354" s="195" t="s">
        <v>393</v>
      </c>
      <c r="F354" s="208" t="s">
        <v>1208</v>
      </c>
      <c r="G354" s="569" t="s">
        <v>1264</v>
      </c>
      <c r="H354" s="571" t="s">
        <v>1252</v>
      </c>
      <c r="I354" s="205" t="s">
        <v>1211</v>
      </c>
      <c r="J354" s="205" t="s">
        <v>1212</v>
      </c>
      <c r="K354" s="215">
        <v>1</v>
      </c>
      <c r="L354" s="216"/>
      <c r="M354" s="201">
        <v>70</v>
      </c>
      <c r="N354" s="201">
        <v>70</v>
      </c>
      <c r="O354" s="202">
        <f t="shared" si="10"/>
        <v>1</v>
      </c>
      <c r="P354" s="201">
        <v>100</v>
      </c>
      <c r="Q354" s="203">
        <f t="shared" si="11"/>
        <v>100</v>
      </c>
      <c r="R354" s="213"/>
    </row>
    <row r="355" spans="1:18" ht="28" x14ac:dyDescent="0.15">
      <c r="A355" s="567" t="s">
        <v>303</v>
      </c>
      <c r="B355" s="214" t="s">
        <v>1206</v>
      </c>
      <c r="C355" s="570" t="s">
        <v>1219</v>
      </c>
      <c r="D355" s="207" t="s">
        <v>1221</v>
      </c>
      <c r="E355" s="195" t="s">
        <v>393</v>
      </c>
      <c r="F355" s="208" t="s">
        <v>1208</v>
      </c>
      <c r="G355" s="571" t="s">
        <v>1264</v>
      </c>
      <c r="H355" s="571" t="s">
        <v>1252</v>
      </c>
      <c r="I355" s="205" t="s">
        <v>1211</v>
      </c>
      <c r="J355" s="205" t="s">
        <v>1212</v>
      </c>
      <c r="K355" s="215">
        <v>1</v>
      </c>
      <c r="L355" s="217"/>
      <c r="M355" s="201">
        <v>11</v>
      </c>
      <c r="N355" s="201">
        <v>11</v>
      </c>
      <c r="O355" s="202">
        <f t="shared" si="10"/>
        <v>1</v>
      </c>
      <c r="P355" s="201">
        <v>100</v>
      </c>
      <c r="Q355" s="203">
        <f t="shared" si="11"/>
        <v>100</v>
      </c>
      <c r="R355" s="213"/>
    </row>
    <row r="356" spans="1:18" ht="14" x14ac:dyDescent="0.15">
      <c r="A356" s="567" t="s">
        <v>303</v>
      </c>
      <c r="B356" s="214" t="s">
        <v>1206</v>
      </c>
      <c r="C356" s="570" t="s">
        <v>1213</v>
      </c>
      <c r="D356" s="207" t="s">
        <v>1222</v>
      </c>
      <c r="E356" s="195" t="s">
        <v>1223</v>
      </c>
      <c r="F356" s="208" t="s">
        <v>1208</v>
      </c>
      <c r="G356" s="569" t="s">
        <v>1264</v>
      </c>
      <c r="H356" s="571" t="s">
        <v>1252</v>
      </c>
      <c r="I356" s="205" t="s">
        <v>1211</v>
      </c>
      <c r="J356" s="205" t="s">
        <v>1212</v>
      </c>
      <c r="K356" s="215">
        <v>1</v>
      </c>
      <c r="L356" s="216"/>
      <c r="M356" s="201">
        <v>8</v>
      </c>
      <c r="N356" s="201">
        <v>8</v>
      </c>
      <c r="O356" s="202">
        <f t="shared" si="10"/>
        <v>1</v>
      </c>
      <c r="P356" s="201">
        <v>100</v>
      </c>
      <c r="Q356" s="203">
        <f t="shared" si="11"/>
        <v>100</v>
      </c>
      <c r="R356" s="213"/>
    </row>
    <row r="357" spans="1:18" ht="28" x14ac:dyDescent="0.15">
      <c r="A357" s="567" t="s">
        <v>303</v>
      </c>
      <c r="B357" s="214" t="s">
        <v>1206</v>
      </c>
      <c r="C357" s="570" t="s">
        <v>1219</v>
      </c>
      <c r="D357" s="207" t="s">
        <v>1222</v>
      </c>
      <c r="E357" s="195" t="s">
        <v>393</v>
      </c>
      <c r="F357" s="208" t="s">
        <v>1208</v>
      </c>
      <c r="G357" s="571" t="s">
        <v>1264</v>
      </c>
      <c r="H357" s="571" t="s">
        <v>1252</v>
      </c>
      <c r="I357" s="205" t="s">
        <v>1211</v>
      </c>
      <c r="J357" s="205" t="s">
        <v>1212</v>
      </c>
      <c r="K357" s="215">
        <v>1</v>
      </c>
      <c r="L357" s="217"/>
      <c r="M357" s="201">
        <v>12</v>
      </c>
      <c r="N357" s="201">
        <v>12</v>
      </c>
      <c r="O357" s="202">
        <f t="shared" si="10"/>
        <v>1</v>
      </c>
      <c r="P357" s="201">
        <v>100</v>
      </c>
      <c r="Q357" s="203">
        <f t="shared" si="11"/>
        <v>100</v>
      </c>
      <c r="R357" s="213"/>
    </row>
    <row r="358" spans="1:18" ht="14" x14ac:dyDescent="0.15">
      <c r="A358" s="567" t="s">
        <v>303</v>
      </c>
      <c r="B358" s="214" t="s">
        <v>1206</v>
      </c>
      <c r="C358" s="570" t="s">
        <v>1224</v>
      </c>
      <c r="D358" s="207" t="s">
        <v>1222</v>
      </c>
      <c r="E358" s="195" t="s">
        <v>1225</v>
      </c>
      <c r="F358" s="208" t="s">
        <v>1208</v>
      </c>
      <c r="G358" s="569" t="s">
        <v>1264</v>
      </c>
      <c r="H358" s="571" t="s">
        <v>1252</v>
      </c>
      <c r="I358" s="205" t="s">
        <v>1211</v>
      </c>
      <c r="J358" s="205" t="s">
        <v>1212</v>
      </c>
      <c r="K358" s="215">
        <v>1</v>
      </c>
      <c r="L358" s="216"/>
      <c r="M358" s="201">
        <v>8</v>
      </c>
      <c r="N358" s="201">
        <v>8</v>
      </c>
      <c r="O358" s="202">
        <f t="shared" si="10"/>
        <v>1</v>
      </c>
      <c r="P358" s="201">
        <v>100</v>
      </c>
      <c r="Q358" s="203">
        <f t="shared" si="11"/>
        <v>100</v>
      </c>
      <c r="R358" s="213"/>
    </row>
    <row r="359" spans="1:18" ht="28" x14ac:dyDescent="0.15">
      <c r="A359" s="567" t="s">
        <v>303</v>
      </c>
      <c r="B359" s="214" t="s">
        <v>1206</v>
      </c>
      <c r="C359" s="570" t="s">
        <v>1219</v>
      </c>
      <c r="D359" s="207" t="s">
        <v>1226</v>
      </c>
      <c r="E359" s="195" t="s">
        <v>393</v>
      </c>
      <c r="F359" s="208" t="s">
        <v>1208</v>
      </c>
      <c r="G359" s="571" t="s">
        <v>1264</v>
      </c>
      <c r="H359" s="571" t="s">
        <v>1252</v>
      </c>
      <c r="I359" s="205" t="s">
        <v>1211</v>
      </c>
      <c r="J359" s="205" t="s">
        <v>1212</v>
      </c>
      <c r="K359" s="215">
        <v>1</v>
      </c>
      <c r="L359" s="217"/>
      <c r="M359" s="201">
        <v>5</v>
      </c>
      <c r="N359" s="201">
        <v>5</v>
      </c>
      <c r="O359" s="202">
        <f t="shared" si="10"/>
        <v>1</v>
      </c>
      <c r="P359" s="201">
        <v>100</v>
      </c>
      <c r="Q359" s="203">
        <f t="shared" si="11"/>
        <v>100</v>
      </c>
      <c r="R359" s="213"/>
    </row>
    <row r="360" spans="1:18" ht="14" x14ac:dyDescent="0.15">
      <c r="A360" s="567" t="s">
        <v>303</v>
      </c>
      <c r="B360" s="214" t="s">
        <v>1206</v>
      </c>
      <c r="C360" s="570" t="s">
        <v>1227</v>
      </c>
      <c r="D360" s="207" t="s">
        <v>1226</v>
      </c>
      <c r="E360" s="195" t="s">
        <v>1228</v>
      </c>
      <c r="F360" s="208" t="s">
        <v>1208</v>
      </c>
      <c r="G360" s="569" t="s">
        <v>1264</v>
      </c>
      <c r="H360" s="571" t="s">
        <v>1252</v>
      </c>
      <c r="I360" s="205" t="s">
        <v>1211</v>
      </c>
      <c r="J360" s="205" t="s">
        <v>1212</v>
      </c>
      <c r="K360" s="215">
        <v>1</v>
      </c>
      <c r="L360" s="216"/>
      <c r="M360" s="201">
        <v>7</v>
      </c>
      <c r="N360" s="201">
        <v>7</v>
      </c>
      <c r="O360" s="202">
        <f t="shared" si="10"/>
        <v>1</v>
      </c>
      <c r="P360" s="201">
        <v>100</v>
      </c>
      <c r="Q360" s="203">
        <f t="shared" si="11"/>
        <v>99.999999999999986</v>
      </c>
      <c r="R360" s="213"/>
    </row>
    <row r="361" spans="1:18" ht="42" x14ac:dyDescent="0.15">
      <c r="A361" s="567" t="s">
        <v>303</v>
      </c>
      <c r="B361" s="214" t="s">
        <v>1206</v>
      </c>
      <c r="C361" s="570" t="s">
        <v>1184</v>
      </c>
      <c r="D361" s="207" t="s">
        <v>1207</v>
      </c>
      <c r="E361" s="195" t="s">
        <v>393</v>
      </c>
      <c r="F361" s="208" t="s">
        <v>1208</v>
      </c>
      <c r="G361" s="571" t="s">
        <v>1265</v>
      </c>
      <c r="H361" s="571" t="s">
        <v>1239</v>
      </c>
      <c r="I361" s="205" t="s">
        <v>1235</v>
      </c>
      <c r="J361" s="205" t="s">
        <v>1212</v>
      </c>
      <c r="K361" s="215">
        <v>0.15</v>
      </c>
      <c r="L361" s="217"/>
      <c r="M361" s="201">
        <v>613</v>
      </c>
      <c r="N361" s="201">
        <v>613</v>
      </c>
      <c r="O361" s="202">
        <f t="shared" si="10"/>
        <v>1</v>
      </c>
      <c r="P361" s="201">
        <v>667</v>
      </c>
      <c r="Q361" s="203">
        <f t="shared" si="11"/>
        <v>666.66666666666663</v>
      </c>
      <c r="R361" s="213" t="s">
        <v>1733</v>
      </c>
    </row>
    <row r="362" spans="1:18" ht="42" x14ac:dyDescent="0.15">
      <c r="A362" s="567" t="s">
        <v>303</v>
      </c>
      <c r="B362" s="214" t="s">
        <v>1206</v>
      </c>
      <c r="C362" s="570" t="s">
        <v>1213</v>
      </c>
      <c r="D362" s="207" t="s">
        <v>1214</v>
      </c>
      <c r="E362" s="195" t="s">
        <v>1215</v>
      </c>
      <c r="F362" s="208" t="s">
        <v>1208</v>
      </c>
      <c r="G362" s="569" t="s">
        <v>1265</v>
      </c>
      <c r="H362" s="571" t="s">
        <v>1240</v>
      </c>
      <c r="I362" s="205" t="s">
        <v>1235</v>
      </c>
      <c r="J362" s="205" t="s">
        <v>1212</v>
      </c>
      <c r="K362" s="215">
        <v>0.25</v>
      </c>
      <c r="L362" s="216"/>
      <c r="M362" s="201">
        <v>8</v>
      </c>
      <c r="N362" s="201">
        <v>8</v>
      </c>
      <c r="O362" s="202">
        <f t="shared" si="10"/>
        <v>1</v>
      </c>
      <c r="P362" s="201">
        <v>400</v>
      </c>
      <c r="Q362" s="203">
        <f t="shared" si="11"/>
        <v>400</v>
      </c>
      <c r="R362" s="213" t="s">
        <v>1733</v>
      </c>
    </row>
    <row r="363" spans="1:18" ht="42" x14ac:dyDescent="0.15">
      <c r="A363" s="567" t="s">
        <v>303</v>
      </c>
      <c r="B363" s="214" t="s">
        <v>1206</v>
      </c>
      <c r="C363" s="570" t="s">
        <v>1216</v>
      </c>
      <c r="D363" s="207" t="s">
        <v>1214</v>
      </c>
      <c r="E363" s="195" t="s">
        <v>1217</v>
      </c>
      <c r="F363" s="208" t="s">
        <v>1208</v>
      </c>
      <c r="G363" s="571" t="s">
        <v>1265</v>
      </c>
      <c r="H363" s="571" t="s">
        <v>1240</v>
      </c>
      <c r="I363" s="205" t="s">
        <v>1235</v>
      </c>
      <c r="J363" s="205" t="s">
        <v>1212</v>
      </c>
      <c r="K363" s="215">
        <v>0.25</v>
      </c>
      <c r="L363" s="217"/>
      <c r="M363" s="201">
        <v>8</v>
      </c>
      <c r="N363" s="201">
        <v>8</v>
      </c>
      <c r="O363" s="202">
        <f t="shared" si="10"/>
        <v>1</v>
      </c>
      <c r="P363" s="201">
        <v>400</v>
      </c>
      <c r="Q363" s="203">
        <f t="shared" si="11"/>
        <v>400</v>
      </c>
      <c r="R363" s="213" t="s">
        <v>1733</v>
      </c>
    </row>
    <row r="364" spans="1:18" ht="42" x14ac:dyDescent="0.15">
      <c r="A364" s="567" t="s">
        <v>303</v>
      </c>
      <c r="B364" s="214" t="s">
        <v>1206</v>
      </c>
      <c r="C364" s="570" t="s">
        <v>1184</v>
      </c>
      <c r="D364" s="207" t="s">
        <v>1214</v>
      </c>
      <c r="E364" s="195" t="s">
        <v>393</v>
      </c>
      <c r="F364" s="208" t="s">
        <v>1208</v>
      </c>
      <c r="G364" s="569" t="s">
        <v>1265</v>
      </c>
      <c r="H364" s="571" t="s">
        <v>1240</v>
      </c>
      <c r="I364" s="205" t="s">
        <v>1235</v>
      </c>
      <c r="J364" s="205" t="s">
        <v>1212</v>
      </c>
      <c r="K364" s="215">
        <v>0.3</v>
      </c>
      <c r="L364" s="216"/>
      <c r="M364" s="201">
        <v>42</v>
      </c>
      <c r="N364" s="201">
        <v>42</v>
      </c>
      <c r="O364" s="202">
        <f t="shared" si="10"/>
        <v>1</v>
      </c>
      <c r="P364" s="201">
        <v>333</v>
      </c>
      <c r="Q364" s="203">
        <f t="shared" si="11"/>
        <v>333.33333333333331</v>
      </c>
      <c r="R364" s="213" t="s">
        <v>1733</v>
      </c>
    </row>
    <row r="365" spans="1:18" ht="42" x14ac:dyDescent="0.15">
      <c r="A365" s="567" t="s">
        <v>303</v>
      </c>
      <c r="B365" s="214" t="s">
        <v>1206</v>
      </c>
      <c r="C365" s="570" t="s">
        <v>1203</v>
      </c>
      <c r="D365" s="207" t="s">
        <v>1218</v>
      </c>
      <c r="E365" s="195" t="s">
        <v>393</v>
      </c>
      <c r="F365" s="208" t="s">
        <v>1208</v>
      </c>
      <c r="G365" s="571" t="s">
        <v>1265</v>
      </c>
      <c r="H365" s="571" t="s">
        <v>1240</v>
      </c>
      <c r="I365" s="205" t="s">
        <v>1235</v>
      </c>
      <c r="J365" s="205" t="s">
        <v>1212</v>
      </c>
      <c r="K365" s="215">
        <v>0.38</v>
      </c>
      <c r="L365" s="217"/>
      <c r="M365" s="201">
        <v>99</v>
      </c>
      <c r="N365" s="201">
        <v>99</v>
      </c>
      <c r="O365" s="202">
        <f t="shared" si="10"/>
        <v>1</v>
      </c>
      <c r="P365" s="201">
        <v>263</v>
      </c>
      <c r="Q365" s="203">
        <f t="shared" si="11"/>
        <v>263.15789473684214</v>
      </c>
      <c r="R365" s="213" t="s">
        <v>1733</v>
      </c>
    </row>
    <row r="366" spans="1:18" ht="42" x14ac:dyDescent="0.15">
      <c r="A366" s="567" t="s">
        <v>303</v>
      </c>
      <c r="B366" s="214" t="s">
        <v>1206</v>
      </c>
      <c r="C366" s="570" t="s">
        <v>1219</v>
      </c>
      <c r="D366" s="207" t="s">
        <v>1218</v>
      </c>
      <c r="E366" s="195" t="s">
        <v>393</v>
      </c>
      <c r="F366" s="208" t="s">
        <v>1208</v>
      </c>
      <c r="G366" s="569" t="s">
        <v>1265</v>
      </c>
      <c r="H366" s="571" t="s">
        <v>1240</v>
      </c>
      <c r="I366" s="205" t="s">
        <v>1235</v>
      </c>
      <c r="J366" s="205" t="s">
        <v>1212</v>
      </c>
      <c r="K366" s="215">
        <v>0.4</v>
      </c>
      <c r="L366" s="216"/>
      <c r="M366" s="201">
        <v>19</v>
      </c>
      <c r="N366" s="201">
        <v>19</v>
      </c>
      <c r="O366" s="202">
        <f t="shared" si="10"/>
        <v>1</v>
      </c>
      <c r="P366" s="201">
        <v>250</v>
      </c>
      <c r="Q366" s="203">
        <f t="shared" si="11"/>
        <v>249.99999999999997</v>
      </c>
      <c r="R366" s="213" t="s">
        <v>1733</v>
      </c>
    </row>
    <row r="367" spans="1:18" ht="42" x14ac:dyDescent="0.15">
      <c r="A367" s="567" t="s">
        <v>303</v>
      </c>
      <c r="B367" s="214" t="s">
        <v>1206</v>
      </c>
      <c r="C367" s="570" t="s">
        <v>1220</v>
      </c>
      <c r="D367" s="207" t="s">
        <v>1218</v>
      </c>
      <c r="E367" s="195" t="s">
        <v>393</v>
      </c>
      <c r="F367" s="208" t="s">
        <v>1208</v>
      </c>
      <c r="G367" s="571" t="s">
        <v>1265</v>
      </c>
      <c r="H367" s="571" t="s">
        <v>1240</v>
      </c>
      <c r="I367" s="205" t="s">
        <v>1235</v>
      </c>
      <c r="J367" s="205" t="s">
        <v>1212</v>
      </c>
      <c r="K367" s="215">
        <v>0.38</v>
      </c>
      <c r="L367" s="217"/>
      <c r="M367" s="201">
        <v>5</v>
      </c>
      <c r="N367" s="201">
        <v>5</v>
      </c>
      <c r="O367" s="202">
        <f t="shared" si="10"/>
        <v>1</v>
      </c>
      <c r="P367" s="201">
        <v>263</v>
      </c>
      <c r="Q367" s="203">
        <f t="shared" si="11"/>
        <v>263.15789473684214</v>
      </c>
      <c r="R367" s="213" t="s">
        <v>1733</v>
      </c>
    </row>
    <row r="368" spans="1:18" ht="42" x14ac:dyDescent="0.15">
      <c r="A368" s="567" t="s">
        <v>303</v>
      </c>
      <c r="B368" s="214" t="s">
        <v>1206</v>
      </c>
      <c r="C368" s="570" t="s">
        <v>1203</v>
      </c>
      <c r="D368" s="207" t="s">
        <v>1221</v>
      </c>
      <c r="E368" s="195" t="s">
        <v>393</v>
      </c>
      <c r="F368" s="208" t="s">
        <v>1208</v>
      </c>
      <c r="G368" s="569" t="s">
        <v>1265</v>
      </c>
      <c r="H368" s="571" t="s">
        <v>1240</v>
      </c>
      <c r="I368" s="205" t="s">
        <v>1235</v>
      </c>
      <c r="J368" s="205" t="s">
        <v>1212</v>
      </c>
      <c r="K368" s="215">
        <v>0.4</v>
      </c>
      <c r="L368" s="216"/>
      <c r="M368" s="201">
        <v>70</v>
      </c>
      <c r="N368" s="201">
        <v>70</v>
      </c>
      <c r="O368" s="202">
        <f t="shared" si="10"/>
        <v>1</v>
      </c>
      <c r="P368" s="201">
        <v>250</v>
      </c>
      <c r="Q368" s="203">
        <f t="shared" si="11"/>
        <v>249.99999999999997</v>
      </c>
      <c r="R368" s="213" t="s">
        <v>1733</v>
      </c>
    </row>
    <row r="369" spans="1:18" ht="42" x14ac:dyDescent="0.15">
      <c r="A369" s="567" t="s">
        <v>303</v>
      </c>
      <c r="B369" s="214" t="s">
        <v>1206</v>
      </c>
      <c r="C369" s="570" t="s">
        <v>1219</v>
      </c>
      <c r="D369" s="207" t="s">
        <v>1221</v>
      </c>
      <c r="E369" s="195" t="s">
        <v>393</v>
      </c>
      <c r="F369" s="208" t="s">
        <v>1208</v>
      </c>
      <c r="G369" s="571" t="s">
        <v>1265</v>
      </c>
      <c r="H369" s="571" t="s">
        <v>1240</v>
      </c>
      <c r="I369" s="205" t="s">
        <v>1235</v>
      </c>
      <c r="J369" s="205" t="s">
        <v>1212</v>
      </c>
      <c r="K369" s="215">
        <v>0.4</v>
      </c>
      <c r="L369" s="217"/>
      <c r="M369" s="201">
        <v>11</v>
      </c>
      <c r="N369" s="201">
        <v>11</v>
      </c>
      <c r="O369" s="202">
        <f t="shared" si="10"/>
        <v>1</v>
      </c>
      <c r="P369" s="201">
        <v>250</v>
      </c>
      <c r="Q369" s="203">
        <f t="shared" si="11"/>
        <v>249.99999999999997</v>
      </c>
      <c r="R369" s="213" t="s">
        <v>1733</v>
      </c>
    </row>
    <row r="370" spans="1:18" ht="42" x14ac:dyDescent="0.15">
      <c r="A370" s="567" t="s">
        <v>303</v>
      </c>
      <c r="B370" s="214" t="s">
        <v>1206</v>
      </c>
      <c r="C370" s="570" t="s">
        <v>1213</v>
      </c>
      <c r="D370" s="207" t="s">
        <v>1222</v>
      </c>
      <c r="E370" s="195" t="s">
        <v>1223</v>
      </c>
      <c r="F370" s="208" t="s">
        <v>1208</v>
      </c>
      <c r="G370" s="569" t="s">
        <v>1265</v>
      </c>
      <c r="H370" s="571" t="s">
        <v>1239</v>
      </c>
      <c r="I370" s="205" t="s">
        <v>1211</v>
      </c>
      <c r="J370" s="205" t="s">
        <v>1212</v>
      </c>
      <c r="K370" s="215">
        <v>1</v>
      </c>
      <c r="L370" s="216"/>
      <c r="M370" s="201">
        <v>8</v>
      </c>
      <c r="N370" s="201">
        <v>8</v>
      </c>
      <c r="O370" s="202">
        <f t="shared" si="10"/>
        <v>1</v>
      </c>
      <c r="P370" s="201">
        <v>100</v>
      </c>
      <c r="Q370" s="203">
        <f t="shared" si="11"/>
        <v>100</v>
      </c>
      <c r="R370" s="213" t="s">
        <v>1733</v>
      </c>
    </row>
    <row r="371" spans="1:18" ht="42" x14ac:dyDescent="0.15">
      <c r="A371" s="567" t="s">
        <v>303</v>
      </c>
      <c r="B371" s="214" t="s">
        <v>1206</v>
      </c>
      <c r="C371" s="570" t="s">
        <v>1219</v>
      </c>
      <c r="D371" s="207" t="s">
        <v>1222</v>
      </c>
      <c r="E371" s="195" t="s">
        <v>393</v>
      </c>
      <c r="F371" s="208" t="s">
        <v>1208</v>
      </c>
      <c r="G371" s="571" t="s">
        <v>1265</v>
      </c>
      <c r="H371" s="571" t="s">
        <v>1240</v>
      </c>
      <c r="I371" s="205" t="s">
        <v>1235</v>
      </c>
      <c r="J371" s="205" t="s">
        <v>1212</v>
      </c>
      <c r="K371" s="215">
        <v>0.5</v>
      </c>
      <c r="L371" s="217"/>
      <c r="M371" s="201">
        <v>12</v>
      </c>
      <c r="N371" s="201">
        <v>12</v>
      </c>
      <c r="O371" s="202">
        <f t="shared" si="10"/>
        <v>1</v>
      </c>
      <c r="P371" s="201">
        <v>200</v>
      </c>
      <c r="Q371" s="203">
        <f t="shared" si="11"/>
        <v>200</v>
      </c>
      <c r="R371" s="213" t="s">
        <v>1733</v>
      </c>
    </row>
    <row r="372" spans="1:18" ht="42" x14ac:dyDescent="0.15">
      <c r="A372" s="567" t="s">
        <v>303</v>
      </c>
      <c r="B372" s="214" t="s">
        <v>1206</v>
      </c>
      <c r="C372" s="570" t="s">
        <v>1224</v>
      </c>
      <c r="D372" s="207" t="s">
        <v>1222</v>
      </c>
      <c r="E372" s="195" t="s">
        <v>1225</v>
      </c>
      <c r="F372" s="208" t="s">
        <v>1208</v>
      </c>
      <c r="G372" s="569" t="s">
        <v>1265</v>
      </c>
      <c r="H372" s="571" t="s">
        <v>1239</v>
      </c>
      <c r="I372" s="205" t="s">
        <v>1211</v>
      </c>
      <c r="J372" s="205" t="s">
        <v>1212</v>
      </c>
      <c r="K372" s="215">
        <v>1</v>
      </c>
      <c r="L372" s="216"/>
      <c r="M372" s="201">
        <v>8</v>
      </c>
      <c r="N372" s="201">
        <v>8</v>
      </c>
      <c r="O372" s="202">
        <f t="shared" si="10"/>
        <v>1</v>
      </c>
      <c r="P372" s="201">
        <v>100</v>
      </c>
      <c r="Q372" s="203">
        <f t="shared" si="11"/>
        <v>100</v>
      </c>
      <c r="R372" s="213" t="s">
        <v>1733</v>
      </c>
    </row>
    <row r="373" spans="1:18" ht="42" x14ac:dyDescent="0.15">
      <c r="A373" s="567" t="s">
        <v>303</v>
      </c>
      <c r="B373" s="214" t="s">
        <v>1206</v>
      </c>
      <c r="C373" s="570" t="s">
        <v>1219</v>
      </c>
      <c r="D373" s="207" t="s">
        <v>1226</v>
      </c>
      <c r="E373" s="195" t="s">
        <v>393</v>
      </c>
      <c r="F373" s="208" t="s">
        <v>1208</v>
      </c>
      <c r="G373" s="571" t="s">
        <v>1265</v>
      </c>
      <c r="H373" s="571" t="s">
        <v>1240</v>
      </c>
      <c r="I373" s="205" t="s">
        <v>1211</v>
      </c>
      <c r="J373" s="205" t="s">
        <v>1212</v>
      </c>
      <c r="K373" s="215">
        <v>1</v>
      </c>
      <c r="L373" s="217"/>
      <c r="M373" s="201">
        <v>5</v>
      </c>
      <c r="N373" s="201">
        <v>5</v>
      </c>
      <c r="O373" s="202">
        <f t="shared" si="10"/>
        <v>1</v>
      </c>
      <c r="P373" s="201">
        <v>100</v>
      </c>
      <c r="Q373" s="203">
        <f t="shared" si="11"/>
        <v>100</v>
      </c>
      <c r="R373" s="213" t="s">
        <v>1733</v>
      </c>
    </row>
    <row r="374" spans="1:18" ht="42" x14ac:dyDescent="0.15">
      <c r="A374" s="567" t="s">
        <v>303</v>
      </c>
      <c r="B374" s="214" t="s">
        <v>1206</v>
      </c>
      <c r="C374" s="570" t="s">
        <v>1227</v>
      </c>
      <c r="D374" s="207" t="s">
        <v>1226</v>
      </c>
      <c r="E374" s="195" t="s">
        <v>1228</v>
      </c>
      <c r="F374" s="208" t="s">
        <v>1208</v>
      </c>
      <c r="G374" s="569" t="s">
        <v>1265</v>
      </c>
      <c r="H374" s="571" t="s">
        <v>1240</v>
      </c>
      <c r="I374" s="205" t="s">
        <v>1211</v>
      </c>
      <c r="J374" s="205" t="s">
        <v>1212</v>
      </c>
      <c r="K374" s="215">
        <v>1</v>
      </c>
      <c r="L374" s="216"/>
      <c r="M374" s="201">
        <v>7</v>
      </c>
      <c r="N374" s="201">
        <v>7</v>
      </c>
      <c r="O374" s="202">
        <f t="shared" si="10"/>
        <v>1</v>
      </c>
      <c r="P374" s="201">
        <v>100</v>
      </c>
      <c r="Q374" s="203">
        <f t="shared" si="11"/>
        <v>99.999999999999986</v>
      </c>
      <c r="R374" s="213" t="s">
        <v>1733</v>
      </c>
    </row>
    <row r="375" spans="1:18" ht="14" x14ac:dyDescent="0.15">
      <c r="A375" s="567" t="s">
        <v>303</v>
      </c>
      <c r="B375" s="214" t="s">
        <v>1206</v>
      </c>
      <c r="C375" s="570" t="s">
        <v>1184</v>
      </c>
      <c r="D375" s="207" t="s">
        <v>1207</v>
      </c>
      <c r="E375" s="195" t="s">
        <v>393</v>
      </c>
      <c r="F375" s="208" t="s">
        <v>1208</v>
      </c>
      <c r="G375" s="571" t="s">
        <v>1266</v>
      </c>
      <c r="H375" s="571" t="s">
        <v>1210</v>
      </c>
      <c r="I375" s="205" t="s">
        <v>1211</v>
      </c>
      <c r="J375" s="205" t="s">
        <v>1212</v>
      </c>
      <c r="K375" s="215">
        <v>1</v>
      </c>
      <c r="L375" s="217"/>
      <c r="M375" s="201">
        <v>613</v>
      </c>
      <c r="N375" s="201">
        <v>613</v>
      </c>
      <c r="O375" s="202">
        <f t="shared" si="10"/>
        <v>1</v>
      </c>
      <c r="P375" s="201">
        <v>100</v>
      </c>
      <c r="Q375" s="203">
        <f t="shared" si="11"/>
        <v>100</v>
      </c>
      <c r="R375" s="213"/>
    </row>
    <row r="376" spans="1:18" ht="14" x14ac:dyDescent="0.15">
      <c r="A376" s="567" t="s">
        <v>303</v>
      </c>
      <c r="B376" s="214" t="s">
        <v>1206</v>
      </c>
      <c r="C376" s="570" t="s">
        <v>1213</v>
      </c>
      <c r="D376" s="207" t="s">
        <v>1214</v>
      </c>
      <c r="E376" s="195" t="s">
        <v>1215</v>
      </c>
      <c r="F376" s="208" t="s">
        <v>1208</v>
      </c>
      <c r="G376" s="569" t="s">
        <v>1266</v>
      </c>
      <c r="H376" s="571" t="s">
        <v>1210</v>
      </c>
      <c r="I376" s="205" t="s">
        <v>1211</v>
      </c>
      <c r="J376" s="205" t="s">
        <v>1212</v>
      </c>
      <c r="K376" s="215">
        <v>1</v>
      </c>
      <c r="L376" s="216"/>
      <c r="M376" s="201">
        <v>8</v>
      </c>
      <c r="N376" s="201">
        <v>8</v>
      </c>
      <c r="O376" s="202">
        <f t="shared" si="10"/>
        <v>1</v>
      </c>
      <c r="P376" s="201">
        <v>100</v>
      </c>
      <c r="Q376" s="203">
        <f t="shared" si="11"/>
        <v>100</v>
      </c>
      <c r="R376" s="213"/>
    </row>
    <row r="377" spans="1:18" ht="28" x14ac:dyDescent="0.15">
      <c r="A377" s="567" t="s">
        <v>303</v>
      </c>
      <c r="B377" s="214" t="s">
        <v>1206</v>
      </c>
      <c r="C377" s="570" t="s">
        <v>1216</v>
      </c>
      <c r="D377" s="207" t="s">
        <v>1214</v>
      </c>
      <c r="E377" s="195" t="s">
        <v>1217</v>
      </c>
      <c r="F377" s="208" t="s">
        <v>1208</v>
      </c>
      <c r="G377" s="571" t="s">
        <v>1266</v>
      </c>
      <c r="H377" s="571" t="s">
        <v>1210</v>
      </c>
      <c r="I377" s="205" t="s">
        <v>1211</v>
      </c>
      <c r="J377" s="205" t="s">
        <v>1212</v>
      </c>
      <c r="K377" s="215">
        <v>1</v>
      </c>
      <c r="L377" s="217"/>
      <c r="M377" s="201">
        <v>8</v>
      </c>
      <c r="N377" s="201">
        <v>8</v>
      </c>
      <c r="O377" s="202">
        <f t="shared" si="10"/>
        <v>1</v>
      </c>
      <c r="P377" s="201">
        <v>100</v>
      </c>
      <c r="Q377" s="203">
        <f t="shared" si="11"/>
        <v>100</v>
      </c>
      <c r="R377" s="213"/>
    </row>
    <row r="378" spans="1:18" ht="14" x14ac:dyDescent="0.15">
      <c r="A378" s="567" t="s">
        <v>303</v>
      </c>
      <c r="B378" s="214" t="s">
        <v>1206</v>
      </c>
      <c r="C378" s="570" t="s">
        <v>1184</v>
      </c>
      <c r="D378" s="207" t="s">
        <v>1214</v>
      </c>
      <c r="E378" s="195" t="s">
        <v>393</v>
      </c>
      <c r="F378" s="208" t="s">
        <v>1208</v>
      </c>
      <c r="G378" s="569" t="s">
        <v>1266</v>
      </c>
      <c r="H378" s="571" t="s">
        <v>1210</v>
      </c>
      <c r="I378" s="205" t="s">
        <v>1211</v>
      </c>
      <c r="J378" s="205" t="s">
        <v>1212</v>
      </c>
      <c r="K378" s="215">
        <v>1</v>
      </c>
      <c r="L378" s="216"/>
      <c r="M378" s="201">
        <v>42</v>
      </c>
      <c r="N378" s="201">
        <v>42</v>
      </c>
      <c r="O378" s="202">
        <f t="shared" si="10"/>
        <v>1</v>
      </c>
      <c r="P378" s="201">
        <v>100</v>
      </c>
      <c r="Q378" s="203">
        <f t="shared" si="11"/>
        <v>100</v>
      </c>
      <c r="R378" s="213"/>
    </row>
    <row r="379" spans="1:18" ht="14" x14ac:dyDescent="0.15">
      <c r="A379" s="567" t="s">
        <v>303</v>
      </c>
      <c r="B379" s="214" t="s">
        <v>1206</v>
      </c>
      <c r="C379" s="570" t="s">
        <v>1203</v>
      </c>
      <c r="D379" s="207" t="s">
        <v>1218</v>
      </c>
      <c r="E379" s="195" t="s">
        <v>393</v>
      </c>
      <c r="F379" s="208" t="s">
        <v>1208</v>
      </c>
      <c r="G379" s="571" t="s">
        <v>1266</v>
      </c>
      <c r="H379" s="571" t="s">
        <v>1210</v>
      </c>
      <c r="I379" s="205" t="s">
        <v>1211</v>
      </c>
      <c r="J379" s="205" t="s">
        <v>1212</v>
      </c>
      <c r="K379" s="215">
        <v>1</v>
      </c>
      <c r="L379" s="217"/>
      <c r="M379" s="201">
        <v>99</v>
      </c>
      <c r="N379" s="201">
        <v>99</v>
      </c>
      <c r="O379" s="202">
        <f t="shared" si="10"/>
        <v>1</v>
      </c>
      <c r="P379" s="201">
        <v>100</v>
      </c>
      <c r="Q379" s="203">
        <f t="shared" si="11"/>
        <v>100</v>
      </c>
      <c r="R379" s="213"/>
    </row>
    <row r="380" spans="1:18" ht="28" x14ac:dyDescent="0.15">
      <c r="A380" s="567" t="s">
        <v>303</v>
      </c>
      <c r="B380" s="214" t="s">
        <v>1206</v>
      </c>
      <c r="C380" s="570" t="s">
        <v>1219</v>
      </c>
      <c r="D380" s="207" t="s">
        <v>1218</v>
      </c>
      <c r="E380" s="195" t="s">
        <v>393</v>
      </c>
      <c r="F380" s="208" t="s">
        <v>1208</v>
      </c>
      <c r="G380" s="569" t="s">
        <v>1266</v>
      </c>
      <c r="H380" s="571" t="s">
        <v>1210</v>
      </c>
      <c r="I380" s="205" t="s">
        <v>1211</v>
      </c>
      <c r="J380" s="205" t="s">
        <v>1212</v>
      </c>
      <c r="K380" s="215">
        <v>1</v>
      </c>
      <c r="L380" s="216"/>
      <c r="M380" s="201">
        <v>19</v>
      </c>
      <c r="N380" s="201">
        <v>19</v>
      </c>
      <c r="O380" s="202">
        <f t="shared" si="10"/>
        <v>1</v>
      </c>
      <c r="P380" s="201">
        <v>100</v>
      </c>
      <c r="Q380" s="203">
        <f t="shared" si="11"/>
        <v>100</v>
      </c>
      <c r="R380" s="213"/>
    </row>
    <row r="381" spans="1:18" ht="14" x14ac:dyDescent="0.15">
      <c r="A381" s="567" t="s">
        <v>303</v>
      </c>
      <c r="B381" s="214" t="s">
        <v>1206</v>
      </c>
      <c r="C381" s="570" t="s">
        <v>1220</v>
      </c>
      <c r="D381" s="207" t="s">
        <v>1218</v>
      </c>
      <c r="E381" s="195" t="s">
        <v>393</v>
      </c>
      <c r="F381" s="208" t="s">
        <v>1208</v>
      </c>
      <c r="G381" s="571" t="s">
        <v>1266</v>
      </c>
      <c r="H381" s="571" t="s">
        <v>1210</v>
      </c>
      <c r="I381" s="205" t="s">
        <v>1211</v>
      </c>
      <c r="J381" s="205" t="s">
        <v>1212</v>
      </c>
      <c r="K381" s="215">
        <v>1</v>
      </c>
      <c r="L381" s="217"/>
      <c r="M381" s="201">
        <v>5</v>
      </c>
      <c r="N381" s="201">
        <v>5</v>
      </c>
      <c r="O381" s="202">
        <f t="shared" si="10"/>
        <v>1</v>
      </c>
      <c r="P381" s="201">
        <v>100</v>
      </c>
      <c r="Q381" s="203">
        <f t="shared" si="11"/>
        <v>100</v>
      </c>
      <c r="R381" s="213"/>
    </row>
    <row r="382" spans="1:18" ht="14" x14ac:dyDescent="0.15">
      <c r="A382" s="567" t="s">
        <v>303</v>
      </c>
      <c r="B382" s="214" t="s">
        <v>1206</v>
      </c>
      <c r="C382" s="570" t="s">
        <v>1203</v>
      </c>
      <c r="D382" s="207" t="s">
        <v>1221</v>
      </c>
      <c r="E382" s="195" t="s">
        <v>393</v>
      </c>
      <c r="F382" s="208" t="s">
        <v>1208</v>
      </c>
      <c r="G382" s="569" t="s">
        <v>1266</v>
      </c>
      <c r="H382" s="571" t="s">
        <v>1210</v>
      </c>
      <c r="I382" s="205" t="s">
        <v>1211</v>
      </c>
      <c r="J382" s="205" t="s">
        <v>1212</v>
      </c>
      <c r="K382" s="215">
        <v>1</v>
      </c>
      <c r="L382" s="216"/>
      <c r="M382" s="201">
        <v>70</v>
      </c>
      <c r="N382" s="201">
        <v>70</v>
      </c>
      <c r="O382" s="202">
        <f t="shared" si="10"/>
        <v>1</v>
      </c>
      <c r="P382" s="201">
        <v>100</v>
      </c>
      <c r="Q382" s="203">
        <f t="shared" si="11"/>
        <v>100</v>
      </c>
      <c r="R382" s="213"/>
    </row>
    <row r="383" spans="1:18" ht="28" x14ac:dyDescent="0.15">
      <c r="A383" s="567" t="s">
        <v>303</v>
      </c>
      <c r="B383" s="214" t="s">
        <v>1206</v>
      </c>
      <c r="C383" s="570" t="s">
        <v>1219</v>
      </c>
      <c r="D383" s="207" t="s">
        <v>1221</v>
      </c>
      <c r="E383" s="195" t="s">
        <v>393</v>
      </c>
      <c r="F383" s="208" t="s">
        <v>1208</v>
      </c>
      <c r="G383" s="571" t="s">
        <v>1266</v>
      </c>
      <c r="H383" s="571" t="s">
        <v>1210</v>
      </c>
      <c r="I383" s="205" t="s">
        <v>1211</v>
      </c>
      <c r="J383" s="205" t="s">
        <v>1212</v>
      </c>
      <c r="K383" s="215">
        <v>1</v>
      </c>
      <c r="L383" s="217"/>
      <c r="M383" s="201">
        <v>11</v>
      </c>
      <c r="N383" s="201">
        <v>11</v>
      </c>
      <c r="O383" s="202">
        <f t="shared" si="10"/>
        <v>1</v>
      </c>
      <c r="P383" s="201">
        <v>100</v>
      </c>
      <c r="Q383" s="203">
        <f t="shared" si="11"/>
        <v>100</v>
      </c>
      <c r="R383" s="213"/>
    </row>
    <row r="384" spans="1:18" ht="14" x14ac:dyDescent="0.15">
      <c r="A384" s="567" t="s">
        <v>303</v>
      </c>
      <c r="B384" s="214" t="s">
        <v>1206</v>
      </c>
      <c r="C384" s="570" t="s">
        <v>1213</v>
      </c>
      <c r="D384" s="207" t="s">
        <v>1222</v>
      </c>
      <c r="E384" s="195" t="s">
        <v>1223</v>
      </c>
      <c r="F384" s="208" t="s">
        <v>1208</v>
      </c>
      <c r="G384" s="569" t="s">
        <v>1266</v>
      </c>
      <c r="H384" s="571" t="s">
        <v>1210</v>
      </c>
      <c r="I384" s="205" t="s">
        <v>1211</v>
      </c>
      <c r="J384" s="205" t="s">
        <v>1212</v>
      </c>
      <c r="K384" s="215">
        <v>1</v>
      </c>
      <c r="L384" s="216"/>
      <c r="M384" s="201">
        <v>8</v>
      </c>
      <c r="N384" s="201">
        <v>8</v>
      </c>
      <c r="O384" s="202">
        <f t="shared" si="10"/>
        <v>1</v>
      </c>
      <c r="P384" s="201">
        <v>100</v>
      </c>
      <c r="Q384" s="203">
        <f t="shared" si="11"/>
        <v>100</v>
      </c>
      <c r="R384" s="213"/>
    </row>
    <row r="385" spans="1:18" ht="28" x14ac:dyDescent="0.15">
      <c r="A385" s="567" t="s">
        <v>303</v>
      </c>
      <c r="B385" s="214" t="s">
        <v>1206</v>
      </c>
      <c r="C385" s="570" t="s">
        <v>1219</v>
      </c>
      <c r="D385" s="207" t="s">
        <v>1222</v>
      </c>
      <c r="E385" s="195" t="s">
        <v>393</v>
      </c>
      <c r="F385" s="208" t="s">
        <v>1208</v>
      </c>
      <c r="G385" s="571" t="s">
        <v>1266</v>
      </c>
      <c r="H385" s="571" t="s">
        <v>1210</v>
      </c>
      <c r="I385" s="205" t="s">
        <v>1211</v>
      </c>
      <c r="J385" s="205" t="s">
        <v>1212</v>
      </c>
      <c r="K385" s="215">
        <v>1</v>
      </c>
      <c r="L385" s="217"/>
      <c r="M385" s="201">
        <v>12</v>
      </c>
      <c r="N385" s="201">
        <v>12</v>
      </c>
      <c r="O385" s="202">
        <f t="shared" si="10"/>
        <v>1</v>
      </c>
      <c r="P385" s="201">
        <v>100</v>
      </c>
      <c r="Q385" s="203">
        <f t="shared" si="11"/>
        <v>100</v>
      </c>
      <c r="R385" s="213"/>
    </row>
    <row r="386" spans="1:18" ht="14" x14ac:dyDescent="0.15">
      <c r="A386" s="567" t="s">
        <v>303</v>
      </c>
      <c r="B386" s="214" t="s">
        <v>1206</v>
      </c>
      <c r="C386" s="570" t="s">
        <v>1224</v>
      </c>
      <c r="D386" s="207" t="s">
        <v>1222</v>
      </c>
      <c r="E386" s="195" t="s">
        <v>1225</v>
      </c>
      <c r="F386" s="208" t="s">
        <v>1208</v>
      </c>
      <c r="G386" s="569" t="s">
        <v>1266</v>
      </c>
      <c r="H386" s="571" t="s">
        <v>1210</v>
      </c>
      <c r="I386" s="205" t="s">
        <v>1211</v>
      </c>
      <c r="J386" s="205" t="s">
        <v>1212</v>
      </c>
      <c r="K386" s="215">
        <v>1</v>
      </c>
      <c r="L386" s="216"/>
      <c r="M386" s="201">
        <v>8</v>
      </c>
      <c r="N386" s="201">
        <v>8</v>
      </c>
      <c r="O386" s="202">
        <f t="shared" si="10"/>
        <v>1</v>
      </c>
      <c r="P386" s="201">
        <v>100</v>
      </c>
      <c r="Q386" s="203">
        <f t="shared" si="11"/>
        <v>100</v>
      </c>
      <c r="R386" s="213"/>
    </row>
    <row r="387" spans="1:18" ht="28" x14ac:dyDescent="0.15">
      <c r="A387" s="567" t="s">
        <v>303</v>
      </c>
      <c r="B387" s="214" t="s">
        <v>1206</v>
      </c>
      <c r="C387" s="570" t="s">
        <v>1219</v>
      </c>
      <c r="D387" s="207" t="s">
        <v>1226</v>
      </c>
      <c r="E387" s="195" t="s">
        <v>393</v>
      </c>
      <c r="F387" s="208" t="s">
        <v>1208</v>
      </c>
      <c r="G387" s="571" t="s">
        <v>1266</v>
      </c>
      <c r="H387" s="571" t="s">
        <v>1210</v>
      </c>
      <c r="I387" s="205" t="s">
        <v>1211</v>
      </c>
      <c r="J387" s="205" t="s">
        <v>1212</v>
      </c>
      <c r="K387" s="215">
        <v>1</v>
      </c>
      <c r="L387" s="217"/>
      <c r="M387" s="201">
        <v>5</v>
      </c>
      <c r="N387" s="201">
        <v>5</v>
      </c>
      <c r="O387" s="202">
        <f t="shared" si="10"/>
        <v>1</v>
      </c>
      <c r="P387" s="201">
        <v>100</v>
      </c>
      <c r="Q387" s="203">
        <f t="shared" si="11"/>
        <v>100</v>
      </c>
      <c r="R387" s="213"/>
    </row>
    <row r="388" spans="1:18" ht="14" x14ac:dyDescent="0.15">
      <c r="A388" s="567" t="s">
        <v>303</v>
      </c>
      <c r="B388" s="214" t="s">
        <v>1206</v>
      </c>
      <c r="C388" s="570" t="s">
        <v>1227</v>
      </c>
      <c r="D388" s="207" t="s">
        <v>1226</v>
      </c>
      <c r="E388" s="195" t="s">
        <v>1228</v>
      </c>
      <c r="F388" s="208" t="s">
        <v>1208</v>
      </c>
      <c r="G388" s="569" t="s">
        <v>1266</v>
      </c>
      <c r="H388" s="571" t="s">
        <v>1210</v>
      </c>
      <c r="I388" s="205" t="s">
        <v>1211</v>
      </c>
      <c r="J388" s="205" t="s">
        <v>1212</v>
      </c>
      <c r="K388" s="215">
        <v>1</v>
      </c>
      <c r="L388" s="216"/>
      <c r="M388" s="201">
        <v>7</v>
      </c>
      <c r="N388" s="201">
        <v>7</v>
      </c>
      <c r="O388" s="202">
        <f t="shared" si="10"/>
        <v>1</v>
      </c>
      <c r="P388" s="201">
        <v>100</v>
      </c>
      <c r="Q388" s="203">
        <f t="shared" si="11"/>
        <v>99.999999999999986</v>
      </c>
      <c r="R388" s="213"/>
    </row>
    <row r="389" spans="1:18" ht="14" x14ac:dyDescent="0.15">
      <c r="A389" s="567" t="s">
        <v>303</v>
      </c>
      <c r="B389" s="214" t="s">
        <v>1206</v>
      </c>
      <c r="C389" s="570" t="s">
        <v>1229</v>
      </c>
      <c r="D389" s="207" t="s">
        <v>1207</v>
      </c>
      <c r="E389" s="195" t="s">
        <v>393</v>
      </c>
      <c r="F389" s="208" t="s">
        <v>1208</v>
      </c>
      <c r="G389" s="571" t="s">
        <v>1267</v>
      </c>
      <c r="H389" s="571" t="s">
        <v>1231</v>
      </c>
      <c r="I389" s="205" t="s">
        <v>1211</v>
      </c>
      <c r="J389" s="205" t="s">
        <v>1212</v>
      </c>
      <c r="K389" s="215">
        <v>1</v>
      </c>
      <c r="L389" s="217"/>
      <c r="M389" s="201">
        <v>343</v>
      </c>
      <c r="N389" s="201">
        <v>343</v>
      </c>
      <c r="O389" s="202">
        <f t="shared" si="10"/>
        <v>1</v>
      </c>
      <c r="P389" s="201">
        <v>100</v>
      </c>
      <c r="Q389" s="203">
        <f t="shared" si="11"/>
        <v>100</v>
      </c>
      <c r="R389" s="213"/>
    </row>
    <row r="390" spans="1:18" ht="14" x14ac:dyDescent="0.15">
      <c r="A390" s="567" t="s">
        <v>303</v>
      </c>
      <c r="B390" s="214" t="s">
        <v>1206</v>
      </c>
      <c r="C390" s="570" t="s">
        <v>1184</v>
      </c>
      <c r="D390" s="207" t="s">
        <v>1207</v>
      </c>
      <c r="E390" s="195" t="s">
        <v>393</v>
      </c>
      <c r="F390" s="208" t="s">
        <v>1208</v>
      </c>
      <c r="G390" s="569" t="s">
        <v>1267</v>
      </c>
      <c r="H390" s="571" t="s">
        <v>1231</v>
      </c>
      <c r="I390" s="205" t="s">
        <v>1211</v>
      </c>
      <c r="J390" s="205" t="s">
        <v>1212</v>
      </c>
      <c r="K390" s="215">
        <v>1</v>
      </c>
      <c r="L390" s="216"/>
      <c r="M390" s="201">
        <v>613</v>
      </c>
      <c r="N390" s="201">
        <v>613</v>
      </c>
      <c r="O390" s="202">
        <f t="shared" ref="O390:O453" si="12">N390/M390</f>
        <v>1</v>
      </c>
      <c r="P390" s="201">
        <v>100</v>
      </c>
      <c r="Q390" s="203">
        <f t="shared" si="11"/>
        <v>100</v>
      </c>
      <c r="R390" s="213"/>
    </row>
    <row r="391" spans="1:18" ht="14" x14ac:dyDescent="0.15">
      <c r="A391" s="567" t="s">
        <v>303</v>
      </c>
      <c r="B391" s="214" t="s">
        <v>1206</v>
      </c>
      <c r="C391" s="570" t="s">
        <v>1213</v>
      </c>
      <c r="D391" s="207" t="s">
        <v>1214</v>
      </c>
      <c r="E391" s="195" t="s">
        <v>1215</v>
      </c>
      <c r="F391" s="208" t="s">
        <v>1208</v>
      </c>
      <c r="G391" s="571" t="s">
        <v>1267</v>
      </c>
      <c r="H391" s="571" t="s">
        <v>1231</v>
      </c>
      <c r="I391" s="205" t="s">
        <v>1211</v>
      </c>
      <c r="J391" s="205" t="s">
        <v>1212</v>
      </c>
      <c r="K391" s="215">
        <v>1</v>
      </c>
      <c r="L391" s="217"/>
      <c r="M391" s="201">
        <v>8</v>
      </c>
      <c r="N391" s="201">
        <v>8</v>
      </c>
      <c r="O391" s="202">
        <f t="shared" si="12"/>
        <v>1</v>
      </c>
      <c r="P391" s="201">
        <v>100</v>
      </c>
      <c r="Q391" s="203">
        <f t="shared" si="11"/>
        <v>100</v>
      </c>
      <c r="R391" s="213"/>
    </row>
    <row r="392" spans="1:18" ht="28" x14ac:dyDescent="0.15">
      <c r="A392" s="567" t="s">
        <v>303</v>
      </c>
      <c r="B392" s="214" t="s">
        <v>1206</v>
      </c>
      <c r="C392" s="570" t="s">
        <v>1216</v>
      </c>
      <c r="D392" s="207" t="s">
        <v>1214</v>
      </c>
      <c r="E392" s="195" t="s">
        <v>1217</v>
      </c>
      <c r="F392" s="208" t="s">
        <v>1208</v>
      </c>
      <c r="G392" s="569" t="s">
        <v>1267</v>
      </c>
      <c r="H392" s="571" t="s">
        <v>1231</v>
      </c>
      <c r="I392" s="205" t="s">
        <v>1211</v>
      </c>
      <c r="J392" s="205" t="s">
        <v>1212</v>
      </c>
      <c r="K392" s="215">
        <v>1</v>
      </c>
      <c r="L392" s="216"/>
      <c r="M392" s="201">
        <v>8</v>
      </c>
      <c r="N392" s="201">
        <v>8</v>
      </c>
      <c r="O392" s="202">
        <f t="shared" si="12"/>
        <v>1</v>
      </c>
      <c r="P392" s="201">
        <v>100</v>
      </c>
      <c r="Q392" s="203">
        <f t="shared" ref="Q392:Q455" si="13">N392/(M392*K392/100)</f>
        <v>100</v>
      </c>
      <c r="R392" s="213"/>
    </row>
    <row r="393" spans="1:18" ht="14" x14ac:dyDescent="0.15">
      <c r="A393" s="567" t="s">
        <v>303</v>
      </c>
      <c r="B393" s="214" t="s">
        <v>1206</v>
      </c>
      <c r="C393" s="570" t="s">
        <v>1229</v>
      </c>
      <c r="D393" s="207" t="s">
        <v>1214</v>
      </c>
      <c r="E393" s="195" t="s">
        <v>393</v>
      </c>
      <c r="F393" s="208" t="s">
        <v>1208</v>
      </c>
      <c r="G393" s="571" t="s">
        <v>1267</v>
      </c>
      <c r="H393" s="571" t="s">
        <v>1231</v>
      </c>
      <c r="I393" s="205" t="s">
        <v>1211</v>
      </c>
      <c r="J393" s="205" t="s">
        <v>1212</v>
      </c>
      <c r="K393" s="215">
        <v>1</v>
      </c>
      <c r="L393" s="217"/>
      <c r="M393" s="201">
        <v>22</v>
      </c>
      <c r="N393" s="201">
        <v>22</v>
      </c>
      <c r="O393" s="202">
        <f t="shared" si="12"/>
        <v>1</v>
      </c>
      <c r="P393" s="201">
        <v>100</v>
      </c>
      <c r="Q393" s="203">
        <f t="shared" si="13"/>
        <v>100</v>
      </c>
      <c r="R393" s="213"/>
    </row>
    <row r="394" spans="1:18" ht="14" x14ac:dyDescent="0.15">
      <c r="A394" s="567" t="s">
        <v>303</v>
      </c>
      <c r="B394" s="214" t="s">
        <v>1206</v>
      </c>
      <c r="C394" s="570" t="s">
        <v>1184</v>
      </c>
      <c r="D394" s="207" t="s">
        <v>1214</v>
      </c>
      <c r="E394" s="195" t="s">
        <v>393</v>
      </c>
      <c r="F394" s="208" t="s">
        <v>1208</v>
      </c>
      <c r="G394" s="569" t="s">
        <v>1267</v>
      </c>
      <c r="H394" s="571" t="s">
        <v>1231</v>
      </c>
      <c r="I394" s="205" t="s">
        <v>1211</v>
      </c>
      <c r="J394" s="205" t="s">
        <v>1212</v>
      </c>
      <c r="K394" s="215">
        <v>1</v>
      </c>
      <c r="L394" s="216"/>
      <c r="M394" s="201">
        <v>42</v>
      </c>
      <c r="N394" s="201">
        <v>42</v>
      </c>
      <c r="O394" s="202">
        <f t="shared" si="12"/>
        <v>1</v>
      </c>
      <c r="P394" s="201">
        <v>100</v>
      </c>
      <c r="Q394" s="203">
        <f t="shared" si="13"/>
        <v>100</v>
      </c>
      <c r="R394" s="213"/>
    </row>
    <row r="395" spans="1:18" ht="14" x14ac:dyDescent="0.15">
      <c r="A395" s="567" t="s">
        <v>303</v>
      </c>
      <c r="B395" s="214" t="s">
        <v>1206</v>
      </c>
      <c r="C395" s="570" t="s">
        <v>1203</v>
      </c>
      <c r="D395" s="207" t="s">
        <v>1218</v>
      </c>
      <c r="E395" s="195" t="s">
        <v>393</v>
      </c>
      <c r="F395" s="208" t="s">
        <v>1208</v>
      </c>
      <c r="G395" s="571" t="s">
        <v>1267</v>
      </c>
      <c r="H395" s="571" t="s">
        <v>1231</v>
      </c>
      <c r="I395" s="205" t="s">
        <v>1211</v>
      </c>
      <c r="J395" s="205" t="s">
        <v>1212</v>
      </c>
      <c r="K395" s="215">
        <v>1</v>
      </c>
      <c r="L395" s="217"/>
      <c r="M395" s="201">
        <v>99</v>
      </c>
      <c r="N395" s="201">
        <v>99</v>
      </c>
      <c r="O395" s="202">
        <f t="shared" si="12"/>
        <v>1</v>
      </c>
      <c r="P395" s="201">
        <v>100</v>
      </c>
      <c r="Q395" s="203">
        <f t="shared" si="13"/>
        <v>100</v>
      </c>
      <c r="R395" s="213"/>
    </row>
    <row r="396" spans="1:18" ht="28" x14ac:dyDescent="0.15">
      <c r="A396" s="567" t="s">
        <v>303</v>
      </c>
      <c r="B396" s="214" t="s">
        <v>1206</v>
      </c>
      <c r="C396" s="570" t="s">
        <v>1219</v>
      </c>
      <c r="D396" s="207" t="s">
        <v>1218</v>
      </c>
      <c r="E396" s="195" t="s">
        <v>393</v>
      </c>
      <c r="F396" s="208" t="s">
        <v>1208</v>
      </c>
      <c r="G396" s="569" t="s">
        <v>1267</v>
      </c>
      <c r="H396" s="571" t="s">
        <v>1231</v>
      </c>
      <c r="I396" s="205" t="s">
        <v>1211</v>
      </c>
      <c r="J396" s="205" t="s">
        <v>1212</v>
      </c>
      <c r="K396" s="215">
        <v>1</v>
      </c>
      <c r="L396" s="216"/>
      <c r="M396" s="201">
        <v>19</v>
      </c>
      <c r="N396" s="201">
        <v>19</v>
      </c>
      <c r="O396" s="202">
        <f t="shared" si="12"/>
        <v>1</v>
      </c>
      <c r="P396" s="201">
        <v>100</v>
      </c>
      <c r="Q396" s="203">
        <f t="shared" si="13"/>
        <v>100</v>
      </c>
      <c r="R396" s="213"/>
    </row>
    <row r="397" spans="1:18" ht="14" x14ac:dyDescent="0.15">
      <c r="A397" s="567" t="s">
        <v>303</v>
      </c>
      <c r="B397" s="214" t="s">
        <v>1206</v>
      </c>
      <c r="C397" s="570" t="s">
        <v>1220</v>
      </c>
      <c r="D397" s="207" t="s">
        <v>1218</v>
      </c>
      <c r="E397" s="195" t="s">
        <v>393</v>
      </c>
      <c r="F397" s="208" t="s">
        <v>1208</v>
      </c>
      <c r="G397" s="571" t="s">
        <v>1267</v>
      </c>
      <c r="H397" s="571" t="s">
        <v>1231</v>
      </c>
      <c r="I397" s="205" t="s">
        <v>1211</v>
      </c>
      <c r="J397" s="205" t="s">
        <v>1212</v>
      </c>
      <c r="K397" s="215">
        <v>1</v>
      </c>
      <c r="L397" s="217"/>
      <c r="M397" s="201">
        <v>5</v>
      </c>
      <c r="N397" s="201">
        <v>5</v>
      </c>
      <c r="O397" s="202">
        <f t="shared" si="12"/>
        <v>1</v>
      </c>
      <c r="P397" s="201">
        <v>100</v>
      </c>
      <c r="Q397" s="203">
        <f t="shared" si="13"/>
        <v>100</v>
      </c>
      <c r="R397" s="213"/>
    </row>
    <row r="398" spans="1:18" ht="14" x14ac:dyDescent="0.15">
      <c r="A398" s="567" t="s">
        <v>303</v>
      </c>
      <c r="B398" s="214" t="s">
        <v>1206</v>
      </c>
      <c r="C398" s="570" t="s">
        <v>1229</v>
      </c>
      <c r="D398" s="207" t="s">
        <v>1218</v>
      </c>
      <c r="E398" s="195" t="s">
        <v>393</v>
      </c>
      <c r="F398" s="208" t="s">
        <v>1208</v>
      </c>
      <c r="G398" s="569" t="s">
        <v>1267</v>
      </c>
      <c r="H398" s="571" t="s">
        <v>1231</v>
      </c>
      <c r="I398" s="205" t="s">
        <v>1211</v>
      </c>
      <c r="J398" s="205" t="s">
        <v>1212</v>
      </c>
      <c r="K398" s="215">
        <v>1</v>
      </c>
      <c r="L398" s="216"/>
      <c r="M398" s="201">
        <v>10</v>
      </c>
      <c r="N398" s="201">
        <v>10</v>
      </c>
      <c r="O398" s="202">
        <f t="shared" si="12"/>
        <v>1</v>
      </c>
      <c r="P398" s="201">
        <v>100</v>
      </c>
      <c r="Q398" s="203">
        <f t="shared" si="13"/>
        <v>100</v>
      </c>
      <c r="R398" s="213"/>
    </row>
    <row r="399" spans="1:18" ht="14" x14ac:dyDescent="0.15">
      <c r="A399" s="567" t="s">
        <v>303</v>
      </c>
      <c r="B399" s="214" t="s">
        <v>1206</v>
      </c>
      <c r="C399" s="570" t="s">
        <v>1203</v>
      </c>
      <c r="D399" s="207" t="s">
        <v>1221</v>
      </c>
      <c r="E399" s="195" t="s">
        <v>393</v>
      </c>
      <c r="F399" s="208" t="s">
        <v>1208</v>
      </c>
      <c r="G399" s="571" t="s">
        <v>1267</v>
      </c>
      <c r="H399" s="571" t="s">
        <v>1231</v>
      </c>
      <c r="I399" s="205" t="s">
        <v>1211</v>
      </c>
      <c r="J399" s="205" t="s">
        <v>1212</v>
      </c>
      <c r="K399" s="215">
        <v>1</v>
      </c>
      <c r="L399" s="217"/>
      <c r="M399" s="201">
        <v>70</v>
      </c>
      <c r="N399" s="201">
        <v>70</v>
      </c>
      <c r="O399" s="202">
        <f t="shared" si="12"/>
        <v>1</v>
      </c>
      <c r="P399" s="201">
        <v>100</v>
      </c>
      <c r="Q399" s="203">
        <f t="shared" si="13"/>
        <v>100</v>
      </c>
      <c r="R399" s="213"/>
    </row>
    <row r="400" spans="1:18" ht="28" x14ac:dyDescent="0.15">
      <c r="A400" s="567" t="s">
        <v>303</v>
      </c>
      <c r="B400" s="214" t="s">
        <v>1206</v>
      </c>
      <c r="C400" s="570" t="s">
        <v>1219</v>
      </c>
      <c r="D400" s="207" t="s">
        <v>1221</v>
      </c>
      <c r="E400" s="195" t="s">
        <v>393</v>
      </c>
      <c r="F400" s="208" t="s">
        <v>1208</v>
      </c>
      <c r="G400" s="569" t="s">
        <v>1267</v>
      </c>
      <c r="H400" s="571" t="s">
        <v>1231</v>
      </c>
      <c r="I400" s="205" t="s">
        <v>1211</v>
      </c>
      <c r="J400" s="205" t="s">
        <v>1212</v>
      </c>
      <c r="K400" s="215">
        <v>1</v>
      </c>
      <c r="L400" s="216"/>
      <c r="M400" s="201">
        <v>11</v>
      </c>
      <c r="N400" s="201">
        <v>11</v>
      </c>
      <c r="O400" s="202">
        <f t="shared" si="12"/>
        <v>1</v>
      </c>
      <c r="P400" s="201">
        <v>100</v>
      </c>
      <c r="Q400" s="203">
        <f t="shared" si="13"/>
        <v>100</v>
      </c>
      <c r="R400" s="213"/>
    </row>
    <row r="401" spans="1:18" ht="14" x14ac:dyDescent="0.15">
      <c r="A401" s="567" t="s">
        <v>303</v>
      </c>
      <c r="B401" s="214" t="s">
        <v>1206</v>
      </c>
      <c r="C401" s="570" t="s">
        <v>1229</v>
      </c>
      <c r="D401" s="207" t="s">
        <v>1221</v>
      </c>
      <c r="E401" s="195" t="s">
        <v>393</v>
      </c>
      <c r="F401" s="208" t="s">
        <v>1208</v>
      </c>
      <c r="G401" s="571" t="s">
        <v>1267</v>
      </c>
      <c r="H401" s="571" t="s">
        <v>1231</v>
      </c>
      <c r="I401" s="205" t="s">
        <v>1211</v>
      </c>
      <c r="J401" s="205" t="s">
        <v>1212</v>
      </c>
      <c r="K401" s="215">
        <v>1</v>
      </c>
      <c r="L401" s="217"/>
      <c r="M401" s="201">
        <v>4</v>
      </c>
      <c r="N401" s="201">
        <v>4</v>
      </c>
      <c r="O401" s="202">
        <f t="shared" si="12"/>
        <v>1</v>
      </c>
      <c r="P401" s="201">
        <v>100</v>
      </c>
      <c r="Q401" s="203">
        <f t="shared" si="13"/>
        <v>100</v>
      </c>
      <c r="R401" s="213"/>
    </row>
    <row r="402" spans="1:18" ht="14" x14ac:dyDescent="0.15">
      <c r="A402" s="567" t="s">
        <v>303</v>
      </c>
      <c r="B402" s="214" t="s">
        <v>1206</v>
      </c>
      <c r="C402" s="570" t="s">
        <v>1213</v>
      </c>
      <c r="D402" s="207" t="s">
        <v>1222</v>
      </c>
      <c r="E402" s="195" t="s">
        <v>1223</v>
      </c>
      <c r="F402" s="208" t="s">
        <v>1208</v>
      </c>
      <c r="G402" s="569" t="s">
        <v>1267</v>
      </c>
      <c r="H402" s="571" t="s">
        <v>1231</v>
      </c>
      <c r="I402" s="205" t="s">
        <v>1211</v>
      </c>
      <c r="J402" s="205" t="s">
        <v>1212</v>
      </c>
      <c r="K402" s="215">
        <v>1</v>
      </c>
      <c r="L402" s="216"/>
      <c r="M402" s="201">
        <v>8</v>
      </c>
      <c r="N402" s="201">
        <v>8</v>
      </c>
      <c r="O402" s="202">
        <f t="shared" si="12"/>
        <v>1</v>
      </c>
      <c r="P402" s="201">
        <v>100</v>
      </c>
      <c r="Q402" s="203">
        <f t="shared" si="13"/>
        <v>100</v>
      </c>
      <c r="R402" s="213"/>
    </row>
    <row r="403" spans="1:18" ht="28" x14ac:dyDescent="0.15">
      <c r="A403" s="567" t="s">
        <v>303</v>
      </c>
      <c r="B403" s="214" t="s">
        <v>1206</v>
      </c>
      <c r="C403" s="570" t="s">
        <v>1219</v>
      </c>
      <c r="D403" s="207" t="s">
        <v>1222</v>
      </c>
      <c r="E403" s="195" t="s">
        <v>393</v>
      </c>
      <c r="F403" s="208" t="s">
        <v>1208</v>
      </c>
      <c r="G403" s="571" t="s">
        <v>1267</v>
      </c>
      <c r="H403" s="571" t="s">
        <v>1231</v>
      </c>
      <c r="I403" s="205" t="s">
        <v>1211</v>
      </c>
      <c r="J403" s="205" t="s">
        <v>1212</v>
      </c>
      <c r="K403" s="215">
        <v>1</v>
      </c>
      <c r="L403" s="217"/>
      <c r="M403" s="201">
        <v>12</v>
      </c>
      <c r="N403" s="201">
        <v>12</v>
      </c>
      <c r="O403" s="202">
        <f t="shared" si="12"/>
        <v>1</v>
      </c>
      <c r="P403" s="201">
        <v>100</v>
      </c>
      <c r="Q403" s="203">
        <f t="shared" si="13"/>
        <v>100</v>
      </c>
      <c r="R403" s="213"/>
    </row>
    <row r="404" spans="1:18" ht="14" x14ac:dyDescent="0.15">
      <c r="A404" s="567" t="s">
        <v>303</v>
      </c>
      <c r="B404" s="214" t="s">
        <v>1206</v>
      </c>
      <c r="C404" s="570" t="s">
        <v>1224</v>
      </c>
      <c r="D404" s="207" t="s">
        <v>1222</v>
      </c>
      <c r="E404" s="195" t="s">
        <v>1225</v>
      </c>
      <c r="F404" s="208" t="s">
        <v>1208</v>
      </c>
      <c r="G404" s="569" t="s">
        <v>1267</v>
      </c>
      <c r="H404" s="571" t="s">
        <v>1231</v>
      </c>
      <c r="I404" s="205" t="s">
        <v>1211</v>
      </c>
      <c r="J404" s="205" t="s">
        <v>1212</v>
      </c>
      <c r="K404" s="215">
        <v>1</v>
      </c>
      <c r="L404" s="216"/>
      <c r="M404" s="201">
        <v>8</v>
      </c>
      <c r="N404" s="201">
        <v>8</v>
      </c>
      <c r="O404" s="202">
        <f t="shared" si="12"/>
        <v>1</v>
      </c>
      <c r="P404" s="201">
        <v>100</v>
      </c>
      <c r="Q404" s="203">
        <f t="shared" si="13"/>
        <v>100</v>
      </c>
      <c r="R404" s="213"/>
    </row>
    <row r="405" spans="1:18" ht="14" x14ac:dyDescent="0.15">
      <c r="A405" s="567" t="s">
        <v>303</v>
      </c>
      <c r="B405" s="214" t="s">
        <v>1206</v>
      </c>
      <c r="C405" s="570" t="s">
        <v>1229</v>
      </c>
      <c r="D405" s="207" t="s">
        <v>1222</v>
      </c>
      <c r="E405" s="195" t="s">
        <v>393</v>
      </c>
      <c r="F405" s="208" t="s">
        <v>1208</v>
      </c>
      <c r="G405" s="571" t="s">
        <v>1267</v>
      </c>
      <c r="H405" s="571" t="s">
        <v>1231</v>
      </c>
      <c r="I405" s="205" t="s">
        <v>1211</v>
      </c>
      <c r="J405" s="205" t="s">
        <v>1212</v>
      </c>
      <c r="K405" s="215">
        <v>1</v>
      </c>
      <c r="L405" s="217"/>
      <c r="M405" s="201">
        <v>1</v>
      </c>
      <c r="N405" s="201">
        <v>1</v>
      </c>
      <c r="O405" s="202">
        <f t="shared" si="12"/>
        <v>1</v>
      </c>
      <c r="P405" s="201">
        <v>100</v>
      </c>
      <c r="Q405" s="203">
        <f t="shared" si="13"/>
        <v>100</v>
      </c>
      <c r="R405" s="213"/>
    </row>
    <row r="406" spans="1:18" ht="14" x14ac:dyDescent="0.15">
      <c r="A406" s="567" t="s">
        <v>303</v>
      </c>
      <c r="B406" s="214" t="s">
        <v>1206</v>
      </c>
      <c r="C406" s="570" t="s">
        <v>1229</v>
      </c>
      <c r="D406" s="207" t="s">
        <v>1226</v>
      </c>
      <c r="E406" s="195" t="s">
        <v>393</v>
      </c>
      <c r="F406" s="208" t="s">
        <v>1208</v>
      </c>
      <c r="G406" s="569" t="s">
        <v>1267</v>
      </c>
      <c r="H406" s="571" t="s">
        <v>1231</v>
      </c>
      <c r="I406" s="205" t="s">
        <v>1211</v>
      </c>
      <c r="J406" s="205" t="s">
        <v>1212</v>
      </c>
      <c r="K406" s="215">
        <v>1</v>
      </c>
      <c r="L406" s="216"/>
      <c r="M406" s="201">
        <v>0</v>
      </c>
      <c r="N406" s="201">
        <v>0</v>
      </c>
      <c r="O406" s="202" t="e">
        <f t="shared" si="12"/>
        <v>#DIV/0!</v>
      </c>
      <c r="P406" s="201">
        <v>100</v>
      </c>
      <c r="Q406" s="203" t="e">
        <f t="shared" si="13"/>
        <v>#DIV/0!</v>
      </c>
      <c r="R406" s="213"/>
    </row>
    <row r="407" spans="1:18" ht="28" x14ac:dyDescent="0.15">
      <c r="A407" s="567" t="s">
        <v>303</v>
      </c>
      <c r="B407" s="214" t="s">
        <v>1206</v>
      </c>
      <c r="C407" s="570" t="s">
        <v>1219</v>
      </c>
      <c r="D407" s="207" t="s">
        <v>1226</v>
      </c>
      <c r="E407" s="195" t="s">
        <v>393</v>
      </c>
      <c r="F407" s="208" t="s">
        <v>1208</v>
      </c>
      <c r="G407" s="571" t="s">
        <v>1267</v>
      </c>
      <c r="H407" s="571" t="s">
        <v>1231</v>
      </c>
      <c r="I407" s="205" t="s">
        <v>1211</v>
      </c>
      <c r="J407" s="205" t="s">
        <v>1212</v>
      </c>
      <c r="K407" s="215">
        <v>1</v>
      </c>
      <c r="L407" s="217"/>
      <c r="M407" s="201">
        <v>5</v>
      </c>
      <c r="N407" s="201">
        <v>5</v>
      </c>
      <c r="O407" s="202">
        <f t="shared" si="12"/>
        <v>1</v>
      </c>
      <c r="P407" s="201">
        <v>100</v>
      </c>
      <c r="Q407" s="203">
        <f t="shared" si="13"/>
        <v>100</v>
      </c>
      <c r="R407" s="213"/>
    </row>
    <row r="408" spans="1:18" ht="14" x14ac:dyDescent="0.15">
      <c r="A408" s="567" t="s">
        <v>303</v>
      </c>
      <c r="B408" s="214" t="s">
        <v>1206</v>
      </c>
      <c r="C408" s="570" t="s">
        <v>1227</v>
      </c>
      <c r="D408" s="207" t="s">
        <v>1226</v>
      </c>
      <c r="E408" s="195" t="s">
        <v>1228</v>
      </c>
      <c r="F408" s="208" t="s">
        <v>1208</v>
      </c>
      <c r="G408" s="569" t="s">
        <v>1267</v>
      </c>
      <c r="H408" s="571" t="s">
        <v>1231</v>
      </c>
      <c r="I408" s="205" t="s">
        <v>1211</v>
      </c>
      <c r="J408" s="205" t="s">
        <v>1212</v>
      </c>
      <c r="K408" s="215">
        <v>1</v>
      </c>
      <c r="L408" s="216"/>
      <c r="M408" s="201">
        <v>7</v>
      </c>
      <c r="N408" s="201">
        <v>7</v>
      </c>
      <c r="O408" s="202">
        <f t="shared" si="12"/>
        <v>1</v>
      </c>
      <c r="P408" s="201">
        <v>100</v>
      </c>
      <c r="Q408" s="203">
        <f t="shared" si="13"/>
        <v>99.999999999999986</v>
      </c>
      <c r="R408" s="213"/>
    </row>
    <row r="409" spans="1:18" ht="14" x14ac:dyDescent="0.15">
      <c r="A409" s="567" t="s">
        <v>303</v>
      </c>
      <c r="B409" s="214" t="s">
        <v>1206</v>
      </c>
      <c r="C409" s="570" t="s">
        <v>1229</v>
      </c>
      <c r="D409" s="207" t="s">
        <v>1207</v>
      </c>
      <c r="E409" s="195" t="s">
        <v>393</v>
      </c>
      <c r="F409" s="208" t="s">
        <v>1208</v>
      </c>
      <c r="G409" s="571" t="s">
        <v>1268</v>
      </c>
      <c r="H409" s="571" t="s">
        <v>1269</v>
      </c>
      <c r="I409" s="205" t="s">
        <v>1211</v>
      </c>
      <c r="J409" s="205" t="s">
        <v>1212</v>
      </c>
      <c r="K409" s="215">
        <v>1</v>
      </c>
      <c r="L409" s="217"/>
      <c r="M409" s="201">
        <v>343</v>
      </c>
      <c r="N409" s="201">
        <v>343</v>
      </c>
      <c r="O409" s="202">
        <f t="shared" si="12"/>
        <v>1</v>
      </c>
      <c r="P409" s="201">
        <v>100</v>
      </c>
      <c r="Q409" s="203">
        <f t="shared" si="13"/>
        <v>100</v>
      </c>
      <c r="R409" s="213" t="s">
        <v>1270</v>
      </c>
    </row>
    <row r="410" spans="1:18" ht="14" x14ac:dyDescent="0.15">
      <c r="A410" s="567" t="s">
        <v>303</v>
      </c>
      <c r="B410" s="214" t="s">
        <v>1206</v>
      </c>
      <c r="C410" s="570" t="s">
        <v>1184</v>
      </c>
      <c r="D410" s="207" t="s">
        <v>1207</v>
      </c>
      <c r="E410" s="195" t="s">
        <v>393</v>
      </c>
      <c r="F410" s="208" t="s">
        <v>1208</v>
      </c>
      <c r="G410" s="569" t="s">
        <v>1268</v>
      </c>
      <c r="H410" s="571" t="s">
        <v>1269</v>
      </c>
      <c r="I410" s="205" t="s">
        <v>1211</v>
      </c>
      <c r="J410" s="205" t="s">
        <v>1212</v>
      </c>
      <c r="K410" s="215">
        <v>1</v>
      </c>
      <c r="L410" s="216"/>
      <c r="M410" s="201">
        <v>613</v>
      </c>
      <c r="N410" s="201">
        <v>613</v>
      </c>
      <c r="O410" s="202">
        <f t="shared" si="12"/>
        <v>1</v>
      </c>
      <c r="P410" s="201">
        <v>100</v>
      </c>
      <c r="Q410" s="203">
        <f t="shared" si="13"/>
        <v>100</v>
      </c>
      <c r="R410" s="213" t="s">
        <v>1270</v>
      </c>
    </row>
    <row r="411" spans="1:18" ht="14" x14ac:dyDescent="0.15">
      <c r="A411" s="567" t="s">
        <v>303</v>
      </c>
      <c r="B411" s="214" t="s">
        <v>1206</v>
      </c>
      <c r="C411" s="570" t="s">
        <v>1213</v>
      </c>
      <c r="D411" s="207" t="s">
        <v>1214</v>
      </c>
      <c r="E411" s="195" t="s">
        <v>1215</v>
      </c>
      <c r="F411" s="208" t="s">
        <v>1208</v>
      </c>
      <c r="G411" s="571" t="s">
        <v>1268</v>
      </c>
      <c r="H411" s="571" t="s">
        <v>1269</v>
      </c>
      <c r="I411" s="205" t="s">
        <v>1211</v>
      </c>
      <c r="J411" s="205" t="s">
        <v>1212</v>
      </c>
      <c r="K411" s="215">
        <v>1</v>
      </c>
      <c r="L411" s="217"/>
      <c r="M411" s="201">
        <v>8</v>
      </c>
      <c r="N411" s="201">
        <v>8</v>
      </c>
      <c r="O411" s="202">
        <f t="shared" si="12"/>
        <v>1</v>
      </c>
      <c r="P411" s="201">
        <v>100</v>
      </c>
      <c r="Q411" s="203">
        <f t="shared" si="13"/>
        <v>100</v>
      </c>
      <c r="R411" s="213" t="s">
        <v>1270</v>
      </c>
    </row>
    <row r="412" spans="1:18" ht="28" x14ac:dyDescent="0.15">
      <c r="A412" s="567" t="s">
        <v>303</v>
      </c>
      <c r="B412" s="214" t="s">
        <v>1206</v>
      </c>
      <c r="C412" s="570" t="s">
        <v>1216</v>
      </c>
      <c r="D412" s="207" t="s">
        <v>1214</v>
      </c>
      <c r="E412" s="195" t="s">
        <v>1217</v>
      </c>
      <c r="F412" s="208" t="s">
        <v>1208</v>
      </c>
      <c r="G412" s="569" t="s">
        <v>1268</v>
      </c>
      <c r="H412" s="571" t="s">
        <v>1269</v>
      </c>
      <c r="I412" s="205" t="s">
        <v>1211</v>
      </c>
      <c r="J412" s="205" t="s">
        <v>1212</v>
      </c>
      <c r="K412" s="215">
        <v>1</v>
      </c>
      <c r="L412" s="216"/>
      <c r="M412" s="201">
        <v>8</v>
      </c>
      <c r="N412" s="201">
        <v>8</v>
      </c>
      <c r="O412" s="202">
        <f t="shared" si="12"/>
        <v>1</v>
      </c>
      <c r="P412" s="201">
        <v>100</v>
      </c>
      <c r="Q412" s="203">
        <f t="shared" si="13"/>
        <v>100</v>
      </c>
      <c r="R412" s="213" t="s">
        <v>1270</v>
      </c>
    </row>
    <row r="413" spans="1:18" ht="14" x14ac:dyDescent="0.15">
      <c r="A413" s="567" t="s">
        <v>303</v>
      </c>
      <c r="B413" s="214" t="s">
        <v>1206</v>
      </c>
      <c r="C413" s="570" t="s">
        <v>1229</v>
      </c>
      <c r="D413" s="207" t="s">
        <v>1214</v>
      </c>
      <c r="E413" s="195" t="s">
        <v>393</v>
      </c>
      <c r="F413" s="208" t="s">
        <v>1208</v>
      </c>
      <c r="G413" s="571" t="s">
        <v>1268</v>
      </c>
      <c r="H413" s="571" t="s">
        <v>1269</v>
      </c>
      <c r="I413" s="205" t="s">
        <v>1211</v>
      </c>
      <c r="J413" s="205" t="s">
        <v>1212</v>
      </c>
      <c r="K413" s="215">
        <v>1</v>
      </c>
      <c r="L413" s="217"/>
      <c r="M413" s="201">
        <v>22</v>
      </c>
      <c r="N413" s="201">
        <v>22</v>
      </c>
      <c r="O413" s="202">
        <f t="shared" si="12"/>
        <v>1</v>
      </c>
      <c r="P413" s="201">
        <v>100</v>
      </c>
      <c r="Q413" s="203">
        <f t="shared" si="13"/>
        <v>100</v>
      </c>
      <c r="R413" s="213" t="s">
        <v>1270</v>
      </c>
    </row>
    <row r="414" spans="1:18" ht="14" x14ac:dyDescent="0.15">
      <c r="A414" s="567" t="s">
        <v>303</v>
      </c>
      <c r="B414" s="214" t="s">
        <v>1206</v>
      </c>
      <c r="C414" s="570" t="s">
        <v>1184</v>
      </c>
      <c r="D414" s="207" t="s">
        <v>1214</v>
      </c>
      <c r="E414" s="195" t="s">
        <v>393</v>
      </c>
      <c r="F414" s="208" t="s">
        <v>1208</v>
      </c>
      <c r="G414" s="569" t="s">
        <v>1268</v>
      </c>
      <c r="H414" s="571" t="s">
        <v>1269</v>
      </c>
      <c r="I414" s="205" t="s">
        <v>1211</v>
      </c>
      <c r="J414" s="205" t="s">
        <v>1212</v>
      </c>
      <c r="K414" s="215">
        <v>1</v>
      </c>
      <c r="L414" s="216"/>
      <c r="M414" s="201">
        <v>42</v>
      </c>
      <c r="N414" s="201">
        <v>42</v>
      </c>
      <c r="O414" s="202">
        <f t="shared" si="12"/>
        <v>1</v>
      </c>
      <c r="P414" s="201">
        <v>100</v>
      </c>
      <c r="Q414" s="203">
        <f t="shared" si="13"/>
        <v>100</v>
      </c>
      <c r="R414" s="213" t="s">
        <v>1270</v>
      </c>
    </row>
    <row r="415" spans="1:18" ht="14" x14ac:dyDescent="0.15">
      <c r="A415" s="567" t="s">
        <v>303</v>
      </c>
      <c r="B415" s="214" t="s">
        <v>1206</v>
      </c>
      <c r="C415" s="570" t="s">
        <v>1203</v>
      </c>
      <c r="D415" s="207" t="s">
        <v>1218</v>
      </c>
      <c r="E415" s="195" t="s">
        <v>393</v>
      </c>
      <c r="F415" s="208" t="s">
        <v>1208</v>
      </c>
      <c r="G415" s="571" t="s">
        <v>1268</v>
      </c>
      <c r="H415" s="571" t="s">
        <v>1269</v>
      </c>
      <c r="I415" s="205" t="s">
        <v>1211</v>
      </c>
      <c r="J415" s="205" t="s">
        <v>1212</v>
      </c>
      <c r="K415" s="215">
        <v>1</v>
      </c>
      <c r="L415" s="217"/>
      <c r="M415" s="201">
        <v>99</v>
      </c>
      <c r="N415" s="201">
        <v>99</v>
      </c>
      <c r="O415" s="202">
        <f t="shared" si="12"/>
        <v>1</v>
      </c>
      <c r="P415" s="201">
        <v>100</v>
      </c>
      <c r="Q415" s="203">
        <f t="shared" si="13"/>
        <v>100</v>
      </c>
      <c r="R415" s="213" t="s">
        <v>1270</v>
      </c>
    </row>
    <row r="416" spans="1:18" ht="28" x14ac:dyDescent="0.15">
      <c r="A416" s="567" t="s">
        <v>303</v>
      </c>
      <c r="B416" s="214" t="s">
        <v>1206</v>
      </c>
      <c r="C416" s="570" t="s">
        <v>1219</v>
      </c>
      <c r="D416" s="207" t="s">
        <v>1218</v>
      </c>
      <c r="E416" s="195" t="s">
        <v>393</v>
      </c>
      <c r="F416" s="208" t="s">
        <v>1208</v>
      </c>
      <c r="G416" s="569" t="s">
        <v>1268</v>
      </c>
      <c r="H416" s="571" t="s">
        <v>1269</v>
      </c>
      <c r="I416" s="205" t="s">
        <v>1211</v>
      </c>
      <c r="J416" s="205" t="s">
        <v>1212</v>
      </c>
      <c r="K416" s="215">
        <v>1</v>
      </c>
      <c r="L416" s="216"/>
      <c r="M416" s="201">
        <v>19</v>
      </c>
      <c r="N416" s="201">
        <v>19</v>
      </c>
      <c r="O416" s="202">
        <f t="shared" si="12"/>
        <v>1</v>
      </c>
      <c r="P416" s="201">
        <v>100</v>
      </c>
      <c r="Q416" s="203">
        <f t="shared" si="13"/>
        <v>100</v>
      </c>
      <c r="R416" s="213" t="s">
        <v>1270</v>
      </c>
    </row>
    <row r="417" spans="1:18" ht="14" x14ac:dyDescent="0.15">
      <c r="A417" s="567" t="s">
        <v>303</v>
      </c>
      <c r="B417" s="214" t="s">
        <v>1206</v>
      </c>
      <c r="C417" s="570" t="s">
        <v>1220</v>
      </c>
      <c r="D417" s="207" t="s">
        <v>1218</v>
      </c>
      <c r="E417" s="195" t="s">
        <v>393</v>
      </c>
      <c r="F417" s="208" t="s">
        <v>1208</v>
      </c>
      <c r="G417" s="571" t="s">
        <v>1268</v>
      </c>
      <c r="H417" s="571" t="s">
        <v>1269</v>
      </c>
      <c r="I417" s="205" t="s">
        <v>1211</v>
      </c>
      <c r="J417" s="205" t="s">
        <v>1212</v>
      </c>
      <c r="K417" s="215">
        <v>1</v>
      </c>
      <c r="L417" s="217"/>
      <c r="M417" s="201">
        <v>5</v>
      </c>
      <c r="N417" s="201">
        <v>5</v>
      </c>
      <c r="O417" s="202">
        <f t="shared" si="12"/>
        <v>1</v>
      </c>
      <c r="P417" s="201">
        <v>100</v>
      </c>
      <c r="Q417" s="203">
        <f t="shared" si="13"/>
        <v>100</v>
      </c>
      <c r="R417" s="213" t="s">
        <v>1270</v>
      </c>
    </row>
    <row r="418" spans="1:18" ht="14" x14ac:dyDescent="0.15">
      <c r="A418" s="567" t="s">
        <v>303</v>
      </c>
      <c r="B418" s="214" t="s">
        <v>1206</v>
      </c>
      <c r="C418" s="570" t="s">
        <v>1229</v>
      </c>
      <c r="D418" s="207" t="s">
        <v>1218</v>
      </c>
      <c r="E418" s="195" t="s">
        <v>393</v>
      </c>
      <c r="F418" s="208" t="s">
        <v>1208</v>
      </c>
      <c r="G418" s="569" t="s">
        <v>1268</v>
      </c>
      <c r="H418" s="571" t="s">
        <v>1269</v>
      </c>
      <c r="I418" s="205" t="s">
        <v>1211</v>
      </c>
      <c r="J418" s="205" t="s">
        <v>1212</v>
      </c>
      <c r="K418" s="215">
        <v>1</v>
      </c>
      <c r="L418" s="216"/>
      <c r="M418" s="201">
        <v>10</v>
      </c>
      <c r="N418" s="201">
        <v>10</v>
      </c>
      <c r="O418" s="202">
        <f t="shared" si="12"/>
        <v>1</v>
      </c>
      <c r="P418" s="201">
        <v>100</v>
      </c>
      <c r="Q418" s="203">
        <f t="shared" si="13"/>
        <v>100</v>
      </c>
      <c r="R418" s="213" t="s">
        <v>1270</v>
      </c>
    </row>
    <row r="419" spans="1:18" ht="14" x14ac:dyDescent="0.15">
      <c r="A419" s="567" t="s">
        <v>303</v>
      </c>
      <c r="B419" s="214" t="s">
        <v>1206</v>
      </c>
      <c r="C419" s="570" t="s">
        <v>1203</v>
      </c>
      <c r="D419" s="207" t="s">
        <v>1221</v>
      </c>
      <c r="E419" s="195" t="s">
        <v>393</v>
      </c>
      <c r="F419" s="208" t="s">
        <v>1208</v>
      </c>
      <c r="G419" s="571" t="s">
        <v>1268</v>
      </c>
      <c r="H419" s="571" t="s">
        <v>1269</v>
      </c>
      <c r="I419" s="205" t="s">
        <v>1211</v>
      </c>
      <c r="J419" s="205" t="s">
        <v>1212</v>
      </c>
      <c r="K419" s="215">
        <v>1</v>
      </c>
      <c r="L419" s="217"/>
      <c r="M419" s="201">
        <v>70</v>
      </c>
      <c r="N419" s="201">
        <v>70</v>
      </c>
      <c r="O419" s="202">
        <f t="shared" si="12"/>
        <v>1</v>
      </c>
      <c r="P419" s="201">
        <v>100</v>
      </c>
      <c r="Q419" s="203">
        <f t="shared" si="13"/>
        <v>100</v>
      </c>
      <c r="R419" s="213" t="s">
        <v>1270</v>
      </c>
    </row>
    <row r="420" spans="1:18" ht="28" x14ac:dyDescent="0.15">
      <c r="A420" s="567" t="s">
        <v>303</v>
      </c>
      <c r="B420" s="214" t="s">
        <v>1206</v>
      </c>
      <c r="C420" s="570" t="s">
        <v>1219</v>
      </c>
      <c r="D420" s="207" t="s">
        <v>1221</v>
      </c>
      <c r="E420" s="195" t="s">
        <v>393</v>
      </c>
      <c r="F420" s="208" t="s">
        <v>1208</v>
      </c>
      <c r="G420" s="569" t="s">
        <v>1268</v>
      </c>
      <c r="H420" s="571" t="s">
        <v>1269</v>
      </c>
      <c r="I420" s="205" t="s">
        <v>1211</v>
      </c>
      <c r="J420" s="205" t="s">
        <v>1212</v>
      </c>
      <c r="K420" s="215">
        <v>1</v>
      </c>
      <c r="L420" s="216"/>
      <c r="M420" s="201">
        <v>11</v>
      </c>
      <c r="N420" s="201">
        <v>11</v>
      </c>
      <c r="O420" s="202">
        <f t="shared" si="12"/>
        <v>1</v>
      </c>
      <c r="P420" s="201">
        <v>100</v>
      </c>
      <c r="Q420" s="203">
        <f t="shared" si="13"/>
        <v>100</v>
      </c>
      <c r="R420" s="213" t="s">
        <v>1270</v>
      </c>
    </row>
    <row r="421" spans="1:18" ht="14" x14ac:dyDescent="0.15">
      <c r="A421" s="567" t="s">
        <v>303</v>
      </c>
      <c r="B421" s="214" t="s">
        <v>1206</v>
      </c>
      <c r="C421" s="570" t="s">
        <v>1229</v>
      </c>
      <c r="D421" s="207" t="s">
        <v>1221</v>
      </c>
      <c r="E421" s="195" t="s">
        <v>393</v>
      </c>
      <c r="F421" s="208" t="s">
        <v>1208</v>
      </c>
      <c r="G421" s="571" t="s">
        <v>1268</v>
      </c>
      <c r="H421" s="571" t="s">
        <v>1269</v>
      </c>
      <c r="I421" s="205" t="s">
        <v>1211</v>
      </c>
      <c r="J421" s="205" t="s">
        <v>1212</v>
      </c>
      <c r="K421" s="215">
        <v>1</v>
      </c>
      <c r="L421" s="217"/>
      <c r="M421" s="201">
        <v>4</v>
      </c>
      <c r="N421" s="201">
        <v>4</v>
      </c>
      <c r="O421" s="202">
        <f t="shared" si="12"/>
        <v>1</v>
      </c>
      <c r="P421" s="201">
        <v>100</v>
      </c>
      <c r="Q421" s="203">
        <f t="shared" si="13"/>
        <v>100</v>
      </c>
      <c r="R421" s="213" t="s">
        <v>1270</v>
      </c>
    </row>
    <row r="422" spans="1:18" ht="14" x14ac:dyDescent="0.15">
      <c r="A422" s="567" t="s">
        <v>303</v>
      </c>
      <c r="B422" s="214" t="s">
        <v>1206</v>
      </c>
      <c r="C422" s="570" t="s">
        <v>1213</v>
      </c>
      <c r="D422" s="207" t="s">
        <v>1222</v>
      </c>
      <c r="E422" s="195" t="s">
        <v>1223</v>
      </c>
      <c r="F422" s="208" t="s">
        <v>1208</v>
      </c>
      <c r="G422" s="569" t="s">
        <v>1268</v>
      </c>
      <c r="H422" s="571" t="s">
        <v>1269</v>
      </c>
      <c r="I422" s="205" t="s">
        <v>1211</v>
      </c>
      <c r="J422" s="205" t="s">
        <v>1212</v>
      </c>
      <c r="K422" s="215">
        <v>1</v>
      </c>
      <c r="L422" s="216"/>
      <c r="M422" s="201">
        <v>8</v>
      </c>
      <c r="N422" s="201">
        <v>8</v>
      </c>
      <c r="O422" s="202">
        <f t="shared" si="12"/>
        <v>1</v>
      </c>
      <c r="P422" s="201">
        <v>100</v>
      </c>
      <c r="Q422" s="203">
        <f t="shared" si="13"/>
        <v>100</v>
      </c>
      <c r="R422" s="213" t="s">
        <v>1270</v>
      </c>
    </row>
    <row r="423" spans="1:18" ht="28" x14ac:dyDescent="0.15">
      <c r="A423" s="567" t="s">
        <v>303</v>
      </c>
      <c r="B423" s="214" t="s">
        <v>1206</v>
      </c>
      <c r="C423" s="570" t="s">
        <v>1219</v>
      </c>
      <c r="D423" s="207" t="s">
        <v>1222</v>
      </c>
      <c r="E423" s="195" t="s">
        <v>393</v>
      </c>
      <c r="F423" s="208" t="s">
        <v>1208</v>
      </c>
      <c r="G423" s="571" t="s">
        <v>1268</v>
      </c>
      <c r="H423" s="571" t="s">
        <v>1269</v>
      </c>
      <c r="I423" s="205" t="s">
        <v>1211</v>
      </c>
      <c r="J423" s="205" t="s">
        <v>1212</v>
      </c>
      <c r="K423" s="215">
        <v>1</v>
      </c>
      <c r="L423" s="217"/>
      <c r="M423" s="201">
        <v>12</v>
      </c>
      <c r="N423" s="201">
        <v>12</v>
      </c>
      <c r="O423" s="202">
        <f t="shared" si="12"/>
        <v>1</v>
      </c>
      <c r="P423" s="201">
        <v>100</v>
      </c>
      <c r="Q423" s="203">
        <f t="shared" si="13"/>
        <v>100</v>
      </c>
      <c r="R423" s="213" t="s">
        <v>1270</v>
      </c>
    </row>
    <row r="424" spans="1:18" ht="14" x14ac:dyDescent="0.15">
      <c r="A424" s="567" t="s">
        <v>303</v>
      </c>
      <c r="B424" s="214" t="s">
        <v>1206</v>
      </c>
      <c r="C424" s="570" t="s">
        <v>1224</v>
      </c>
      <c r="D424" s="207" t="s">
        <v>1222</v>
      </c>
      <c r="E424" s="195" t="s">
        <v>1225</v>
      </c>
      <c r="F424" s="208" t="s">
        <v>1208</v>
      </c>
      <c r="G424" s="569" t="s">
        <v>1268</v>
      </c>
      <c r="H424" s="571" t="s">
        <v>1269</v>
      </c>
      <c r="I424" s="205" t="s">
        <v>1211</v>
      </c>
      <c r="J424" s="205" t="s">
        <v>1212</v>
      </c>
      <c r="K424" s="215">
        <v>1</v>
      </c>
      <c r="L424" s="216"/>
      <c r="M424" s="201">
        <v>8</v>
      </c>
      <c r="N424" s="201">
        <v>8</v>
      </c>
      <c r="O424" s="202">
        <f t="shared" si="12"/>
        <v>1</v>
      </c>
      <c r="P424" s="201">
        <v>100</v>
      </c>
      <c r="Q424" s="203">
        <f t="shared" si="13"/>
        <v>100</v>
      </c>
      <c r="R424" s="213" t="s">
        <v>1270</v>
      </c>
    </row>
    <row r="425" spans="1:18" ht="14" x14ac:dyDescent="0.15">
      <c r="A425" s="567" t="s">
        <v>303</v>
      </c>
      <c r="B425" s="214" t="s">
        <v>1206</v>
      </c>
      <c r="C425" s="570" t="s">
        <v>1229</v>
      </c>
      <c r="D425" s="207" t="s">
        <v>1222</v>
      </c>
      <c r="E425" s="195" t="s">
        <v>393</v>
      </c>
      <c r="F425" s="208" t="s">
        <v>1208</v>
      </c>
      <c r="G425" s="571" t="s">
        <v>1268</v>
      </c>
      <c r="H425" s="571" t="s">
        <v>1269</v>
      </c>
      <c r="I425" s="205" t="s">
        <v>1211</v>
      </c>
      <c r="J425" s="205" t="s">
        <v>1212</v>
      </c>
      <c r="K425" s="215">
        <v>1</v>
      </c>
      <c r="L425" s="217"/>
      <c r="M425" s="201">
        <v>1</v>
      </c>
      <c r="N425" s="201">
        <v>1</v>
      </c>
      <c r="O425" s="202">
        <f t="shared" si="12"/>
        <v>1</v>
      </c>
      <c r="P425" s="201">
        <v>100</v>
      </c>
      <c r="Q425" s="203">
        <f t="shared" si="13"/>
        <v>100</v>
      </c>
      <c r="R425" s="213" t="s">
        <v>1270</v>
      </c>
    </row>
    <row r="426" spans="1:18" ht="14" x14ac:dyDescent="0.15">
      <c r="A426" s="567" t="s">
        <v>303</v>
      </c>
      <c r="B426" s="214" t="s">
        <v>1206</v>
      </c>
      <c r="C426" s="570" t="s">
        <v>1229</v>
      </c>
      <c r="D426" s="207" t="s">
        <v>1226</v>
      </c>
      <c r="E426" s="195" t="s">
        <v>393</v>
      </c>
      <c r="F426" s="208" t="s">
        <v>1208</v>
      </c>
      <c r="G426" s="569" t="s">
        <v>1268</v>
      </c>
      <c r="H426" s="571" t="s">
        <v>1269</v>
      </c>
      <c r="I426" s="205" t="s">
        <v>1211</v>
      </c>
      <c r="J426" s="205" t="s">
        <v>1212</v>
      </c>
      <c r="K426" s="215">
        <v>1</v>
      </c>
      <c r="L426" s="216"/>
      <c r="M426" s="201">
        <v>0</v>
      </c>
      <c r="N426" s="201">
        <v>0</v>
      </c>
      <c r="O426" s="202" t="e">
        <f t="shared" si="12"/>
        <v>#DIV/0!</v>
      </c>
      <c r="P426" s="201">
        <v>100</v>
      </c>
      <c r="Q426" s="203" t="e">
        <f t="shared" si="13"/>
        <v>#DIV/0!</v>
      </c>
      <c r="R426" s="213" t="s">
        <v>1270</v>
      </c>
    </row>
    <row r="427" spans="1:18" ht="28" x14ac:dyDescent="0.15">
      <c r="A427" s="567" t="s">
        <v>303</v>
      </c>
      <c r="B427" s="214" t="s">
        <v>1206</v>
      </c>
      <c r="C427" s="570" t="s">
        <v>1219</v>
      </c>
      <c r="D427" s="207" t="s">
        <v>1226</v>
      </c>
      <c r="E427" s="195" t="s">
        <v>393</v>
      </c>
      <c r="F427" s="208" t="s">
        <v>1208</v>
      </c>
      <c r="G427" s="571" t="s">
        <v>1268</v>
      </c>
      <c r="H427" s="571" t="s">
        <v>1269</v>
      </c>
      <c r="I427" s="205" t="s">
        <v>1211</v>
      </c>
      <c r="J427" s="205" t="s">
        <v>1212</v>
      </c>
      <c r="K427" s="215">
        <v>1</v>
      </c>
      <c r="L427" s="217"/>
      <c r="M427" s="201">
        <v>5</v>
      </c>
      <c r="N427" s="201">
        <v>5</v>
      </c>
      <c r="O427" s="202">
        <f t="shared" si="12"/>
        <v>1</v>
      </c>
      <c r="P427" s="201">
        <v>100</v>
      </c>
      <c r="Q427" s="203">
        <f t="shared" si="13"/>
        <v>100</v>
      </c>
      <c r="R427" s="213" t="s">
        <v>1270</v>
      </c>
    </row>
    <row r="428" spans="1:18" ht="14" x14ac:dyDescent="0.15">
      <c r="A428" s="567" t="s">
        <v>303</v>
      </c>
      <c r="B428" s="214" t="s">
        <v>1206</v>
      </c>
      <c r="C428" s="570" t="s">
        <v>1227</v>
      </c>
      <c r="D428" s="207" t="s">
        <v>1226</v>
      </c>
      <c r="E428" s="195" t="s">
        <v>1228</v>
      </c>
      <c r="F428" s="208" t="s">
        <v>1208</v>
      </c>
      <c r="G428" s="569" t="s">
        <v>1268</v>
      </c>
      <c r="H428" s="571" t="s">
        <v>1269</v>
      </c>
      <c r="I428" s="205" t="s">
        <v>1211</v>
      </c>
      <c r="J428" s="205" t="s">
        <v>1212</v>
      </c>
      <c r="K428" s="215">
        <v>1</v>
      </c>
      <c r="L428" s="216"/>
      <c r="M428" s="201">
        <v>7</v>
      </c>
      <c r="N428" s="201">
        <v>7</v>
      </c>
      <c r="O428" s="202">
        <f t="shared" si="12"/>
        <v>1</v>
      </c>
      <c r="P428" s="201">
        <v>100</v>
      </c>
      <c r="Q428" s="203">
        <f t="shared" si="13"/>
        <v>99.999999999999986</v>
      </c>
      <c r="R428" s="213" t="s">
        <v>1270</v>
      </c>
    </row>
    <row r="429" spans="1:18" ht="14" x14ac:dyDescent="0.15">
      <c r="A429" s="567" t="s">
        <v>303</v>
      </c>
      <c r="B429" s="214" t="s">
        <v>1206</v>
      </c>
      <c r="C429" s="570" t="s">
        <v>1184</v>
      </c>
      <c r="D429" s="207" t="s">
        <v>1207</v>
      </c>
      <c r="E429" s="195" t="s">
        <v>393</v>
      </c>
      <c r="F429" s="208" t="s">
        <v>1208</v>
      </c>
      <c r="G429" s="571" t="s">
        <v>1271</v>
      </c>
      <c r="H429" s="571" t="s">
        <v>1272</v>
      </c>
      <c r="I429" s="205" t="s">
        <v>1211</v>
      </c>
      <c r="J429" s="205" t="s">
        <v>1212</v>
      </c>
      <c r="K429" s="215">
        <v>1</v>
      </c>
      <c r="L429" s="217"/>
      <c r="M429" s="201">
        <v>613</v>
      </c>
      <c r="N429" s="201">
        <v>613</v>
      </c>
      <c r="O429" s="202">
        <f t="shared" si="12"/>
        <v>1</v>
      </c>
      <c r="P429" s="201">
        <v>100</v>
      </c>
      <c r="Q429" s="203">
        <f t="shared" si="13"/>
        <v>100</v>
      </c>
      <c r="R429" s="213"/>
    </row>
    <row r="430" spans="1:18" ht="14" x14ac:dyDescent="0.15">
      <c r="A430" s="567" t="s">
        <v>303</v>
      </c>
      <c r="B430" s="214" t="s">
        <v>1206</v>
      </c>
      <c r="C430" s="570" t="s">
        <v>1213</v>
      </c>
      <c r="D430" s="207" t="s">
        <v>1214</v>
      </c>
      <c r="E430" s="195" t="s">
        <v>1215</v>
      </c>
      <c r="F430" s="208" t="s">
        <v>1208</v>
      </c>
      <c r="G430" s="569" t="s">
        <v>1271</v>
      </c>
      <c r="H430" s="571" t="s">
        <v>1272</v>
      </c>
      <c r="I430" s="205" t="s">
        <v>1211</v>
      </c>
      <c r="J430" s="205" t="s">
        <v>1212</v>
      </c>
      <c r="K430" s="215">
        <v>1</v>
      </c>
      <c r="L430" s="216"/>
      <c r="M430" s="201">
        <v>8</v>
      </c>
      <c r="N430" s="201">
        <v>8</v>
      </c>
      <c r="O430" s="202">
        <f t="shared" si="12"/>
        <v>1</v>
      </c>
      <c r="P430" s="201">
        <v>100</v>
      </c>
      <c r="Q430" s="203">
        <f t="shared" si="13"/>
        <v>100</v>
      </c>
      <c r="R430" s="213"/>
    </row>
    <row r="431" spans="1:18" ht="28" x14ac:dyDescent="0.15">
      <c r="A431" s="567" t="s">
        <v>303</v>
      </c>
      <c r="B431" s="214" t="s">
        <v>1206</v>
      </c>
      <c r="C431" s="570" t="s">
        <v>1216</v>
      </c>
      <c r="D431" s="207" t="s">
        <v>1214</v>
      </c>
      <c r="E431" s="195" t="s">
        <v>1217</v>
      </c>
      <c r="F431" s="208" t="s">
        <v>1208</v>
      </c>
      <c r="G431" s="571" t="s">
        <v>1271</v>
      </c>
      <c r="H431" s="571" t="s">
        <v>1272</v>
      </c>
      <c r="I431" s="205" t="s">
        <v>1211</v>
      </c>
      <c r="J431" s="205" t="s">
        <v>1212</v>
      </c>
      <c r="K431" s="215">
        <v>1</v>
      </c>
      <c r="L431" s="217"/>
      <c r="M431" s="201">
        <v>8</v>
      </c>
      <c r="N431" s="201">
        <v>8</v>
      </c>
      <c r="O431" s="202">
        <f t="shared" si="12"/>
        <v>1</v>
      </c>
      <c r="P431" s="201">
        <v>100</v>
      </c>
      <c r="Q431" s="203">
        <f t="shared" si="13"/>
        <v>100</v>
      </c>
      <c r="R431" s="213"/>
    </row>
    <row r="432" spans="1:18" ht="14" x14ac:dyDescent="0.15">
      <c r="A432" s="567" t="s">
        <v>303</v>
      </c>
      <c r="B432" s="214" t="s">
        <v>1206</v>
      </c>
      <c r="C432" s="570" t="s">
        <v>1184</v>
      </c>
      <c r="D432" s="207" t="s">
        <v>1214</v>
      </c>
      <c r="E432" s="195" t="s">
        <v>393</v>
      </c>
      <c r="F432" s="208" t="s">
        <v>1208</v>
      </c>
      <c r="G432" s="569" t="s">
        <v>1271</v>
      </c>
      <c r="H432" s="571" t="s">
        <v>1272</v>
      </c>
      <c r="I432" s="205" t="s">
        <v>1211</v>
      </c>
      <c r="J432" s="205" t="s">
        <v>1212</v>
      </c>
      <c r="K432" s="215">
        <v>1</v>
      </c>
      <c r="L432" s="216"/>
      <c r="M432" s="201">
        <v>42</v>
      </c>
      <c r="N432" s="201">
        <v>42</v>
      </c>
      <c r="O432" s="202">
        <f t="shared" si="12"/>
        <v>1</v>
      </c>
      <c r="P432" s="201">
        <v>100</v>
      </c>
      <c r="Q432" s="203">
        <f t="shared" si="13"/>
        <v>100</v>
      </c>
      <c r="R432" s="213"/>
    </row>
    <row r="433" spans="1:18" ht="14" x14ac:dyDescent="0.15">
      <c r="A433" s="567" t="s">
        <v>303</v>
      </c>
      <c r="B433" s="214" t="s">
        <v>1206</v>
      </c>
      <c r="C433" s="570" t="s">
        <v>1203</v>
      </c>
      <c r="D433" s="207" t="s">
        <v>1218</v>
      </c>
      <c r="E433" s="195" t="s">
        <v>393</v>
      </c>
      <c r="F433" s="208" t="s">
        <v>1208</v>
      </c>
      <c r="G433" s="571" t="s">
        <v>1271</v>
      </c>
      <c r="H433" s="571" t="s">
        <v>1272</v>
      </c>
      <c r="I433" s="205" t="s">
        <v>1211</v>
      </c>
      <c r="J433" s="205" t="s">
        <v>1212</v>
      </c>
      <c r="K433" s="215">
        <v>1</v>
      </c>
      <c r="L433" s="217"/>
      <c r="M433" s="201">
        <v>99</v>
      </c>
      <c r="N433" s="201">
        <v>99</v>
      </c>
      <c r="O433" s="202">
        <f t="shared" si="12"/>
        <v>1</v>
      </c>
      <c r="P433" s="201">
        <v>100</v>
      </c>
      <c r="Q433" s="203">
        <f t="shared" si="13"/>
        <v>100</v>
      </c>
      <c r="R433" s="213"/>
    </row>
    <row r="434" spans="1:18" ht="28" x14ac:dyDescent="0.15">
      <c r="A434" s="567" t="s">
        <v>303</v>
      </c>
      <c r="B434" s="214" t="s">
        <v>1206</v>
      </c>
      <c r="C434" s="570" t="s">
        <v>1219</v>
      </c>
      <c r="D434" s="207" t="s">
        <v>1218</v>
      </c>
      <c r="E434" s="195" t="s">
        <v>393</v>
      </c>
      <c r="F434" s="208" t="s">
        <v>1208</v>
      </c>
      <c r="G434" s="569" t="s">
        <v>1271</v>
      </c>
      <c r="H434" s="571" t="s">
        <v>1272</v>
      </c>
      <c r="I434" s="205" t="s">
        <v>1211</v>
      </c>
      <c r="J434" s="205" t="s">
        <v>1212</v>
      </c>
      <c r="K434" s="215">
        <v>1</v>
      </c>
      <c r="L434" s="216"/>
      <c r="M434" s="201">
        <v>19</v>
      </c>
      <c r="N434" s="201">
        <v>19</v>
      </c>
      <c r="O434" s="202">
        <f t="shared" si="12"/>
        <v>1</v>
      </c>
      <c r="P434" s="201">
        <v>100</v>
      </c>
      <c r="Q434" s="203">
        <f t="shared" si="13"/>
        <v>100</v>
      </c>
      <c r="R434" s="213"/>
    </row>
    <row r="435" spans="1:18" ht="14" x14ac:dyDescent="0.15">
      <c r="A435" s="567" t="s">
        <v>303</v>
      </c>
      <c r="B435" s="214" t="s">
        <v>1206</v>
      </c>
      <c r="C435" s="570" t="s">
        <v>1220</v>
      </c>
      <c r="D435" s="207" t="s">
        <v>1218</v>
      </c>
      <c r="E435" s="195" t="s">
        <v>393</v>
      </c>
      <c r="F435" s="208" t="s">
        <v>1208</v>
      </c>
      <c r="G435" s="571" t="s">
        <v>1271</v>
      </c>
      <c r="H435" s="571" t="s">
        <v>1272</v>
      </c>
      <c r="I435" s="205" t="s">
        <v>1211</v>
      </c>
      <c r="J435" s="205" t="s">
        <v>1212</v>
      </c>
      <c r="K435" s="215">
        <v>1</v>
      </c>
      <c r="L435" s="217"/>
      <c r="M435" s="201">
        <v>5</v>
      </c>
      <c r="N435" s="201">
        <v>5</v>
      </c>
      <c r="O435" s="202">
        <f t="shared" si="12"/>
        <v>1</v>
      </c>
      <c r="P435" s="201">
        <v>100</v>
      </c>
      <c r="Q435" s="203">
        <f t="shared" si="13"/>
        <v>100</v>
      </c>
      <c r="R435" s="213"/>
    </row>
    <row r="436" spans="1:18" ht="14" x14ac:dyDescent="0.15">
      <c r="A436" s="567" t="s">
        <v>303</v>
      </c>
      <c r="B436" s="214" t="s">
        <v>1206</v>
      </c>
      <c r="C436" s="570" t="s">
        <v>1203</v>
      </c>
      <c r="D436" s="207" t="s">
        <v>1221</v>
      </c>
      <c r="E436" s="195" t="s">
        <v>393</v>
      </c>
      <c r="F436" s="208" t="s">
        <v>1208</v>
      </c>
      <c r="G436" s="569" t="s">
        <v>1271</v>
      </c>
      <c r="H436" s="571" t="s">
        <v>1272</v>
      </c>
      <c r="I436" s="205" t="s">
        <v>1211</v>
      </c>
      <c r="J436" s="205" t="s">
        <v>1212</v>
      </c>
      <c r="K436" s="215">
        <v>1</v>
      </c>
      <c r="L436" s="216"/>
      <c r="M436" s="201">
        <v>70</v>
      </c>
      <c r="N436" s="201">
        <v>70</v>
      </c>
      <c r="O436" s="202">
        <f t="shared" si="12"/>
        <v>1</v>
      </c>
      <c r="P436" s="201">
        <v>100</v>
      </c>
      <c r="Q436" s="203">
        <f t="shared" si="13"/>
        <v>100</v>
      </c>
      <c r="R436" s="213"/>
    </row>
    <row r="437" spans="1:18" ht="28" x14ac:dyDescent="0.15">
      <c r="A437" s="567" t="s">
        <v>303</v>
      </c>
      <c r="B437" s="214" t="s">
        <v>1206</v>
      </c>
      <c r="C437" s="570" t="s">
        <v>1219</v>
      </c>
      <c r="D437" s="207" t="s">
        <v>1221</v>
      </c>
      <c r="E437" s="195" t="s">
        <v>393</v>
      </c>
      <c r="F437" s="208" t="s">
        <v>1208</v>
      </c>
      <c r="G437" s="571" t="s">
        <v>1271</v>
      </c>
      <c r="H437" s="571" t="s">
        <v>1272</v>
      </c>
      <c r="I437" s="205" t="s">
        <v>1211</v>
      </c>
      <c r="J437" s="205" t="s">
        <v>1212</v>
      </c>
      <c r="K437" s="215">
        <v>1</v>
      </c>
      <c r="L437" s="217"/>
      <c r="M437" s="201">
        <v>11</v>
      </c>
      <c r="N437" s="201">
        <v>11</v>
      </c>
      <c r="O437" s="202">
        <f t="shared" si="12"/>
        <v>1</v>
      </c>
      <c r="P437" s="201">
        <v>100</v>
      </c>
      <c r="Q437" s="203">
        <f t="shared" si="13"/>
        <v>100</v>
      </c>
      <c r="R437" s="213"/>
    </row>
    <row r="438" spans="1:18" ht="14" x14ac:dyDescent="0.15">
      <c r="A438" s="567" t="s">
        <v>303</v>
      </c>
      <c r="B438" s="214" t="s">
        <v>1206</v>
      </c>
      <c r="C438" s="570" t="s">
        <v>1213</v>
      </c>
      <c r="D438" s="207" t="s">
        <v>1222</v>
      </c>
      <c r="E438" s="195" t="s">
        <v>1223</v>
      </c>
      <c r="F438" s="208" t="s">
        <v>1208</v>
      </c>
      <c r="G438" s="569" t="s">
        <v>1271</v>
      </c>
      <c r="H438" s="571" t="s">
        <v>1272</v>
      </c>
      <c r="I438" s="205" t="s">
        <v>1211</v>
      </c>
      <c r="J438" s="205" t="s">
        <v>1212</v>
      </c>
      <c r="K438" s="215">
        <v>1</v>
      </c>
      <c r="L438" s="216"/>
      <c r="M438" s="201">
        <v>8</v>
      </c>
      <c r="N438" s="201">
        <v>8</v>
      </c>
      <c r="O438" s="202">
        <f t="shared" si="12"/>
        <v>1</v>
      </c>
      <c r="P438" s="201">
        <v>100</v>
      </c>
      <c r="Q438" s="203">
        <f t="shared" si="13"/>
        <v>100</v>
      </c>
      <c r="R438" s="213"/>
    </row>
    <row r="439" spans="1:18" ht="28" x14ac:dyDescent="0.15">
      <c r="A439" s="567" t="s">
        <v>303</v>
      </c>
      <c r="B439" s="214" t="s">
        <v>1206</v>
      </c>
      <c r="C439" s="570" t="s">
        <v>1219</v>
      </c>
      <c r="D439" s="207" t="s">
        <v>1222</v>
      </c>
      <c r="E439" s="195" t="s">
        <v>393</v>
      </c>
      <c r="F439" s="208" t="s">
        <v>1208</v>
      </c>
      <c r="G439" s="571" t="s">
        <v>1271</v>
      </c>
      <c r="H439" s="571" t="s">
        <v>1272</v>
      </c>
      <c r="I439" s="205" t="s">
        <v>1211</v>
      </c>
      <c r="J439" s="205" t="s">
        <v>1212</v>
      </c>
      <c r="K439" s="215">
        <v>1</v>
      </c>
      <c r="L439" s="217"/>
      <c r="M439" s="201">
        <v>12</v>
      </c>
      <c r="N439" s="201">
        <v>12</v>
      </c>
      <c r="O439" s="202">
        <f t="shared" si="12"/>
        <v>1</v>
      </c>
      <c r="P439" s="201">
        <v>100</v>
      </c>
      <c r="Q439" s="203">
        <f t="shared" si="13"/>
        <v>100</v>
      </c>
      <c r="R439" s="213"/>
    </row>
    <row r="440" spans="1:18" ht="14" x14ac:dyDescent="0.15">
      <c r="A440" s="567" t="s">
        <v>303</v>
      </c>
      <c r="B440" s="214" t="s">
        <v>1206</v>
      </c>
      <c r="C440" s="570" t="s">
        <v>1224</v>
      </c>
      <c r="D440" s="207" t="s">
        <v>1222</v>
      </c>
      <c r="E440" s="195" t="s">
        <v>1225</v>
      </c>
      <c r="F440" s="208" t="s">
        <v>1208</v>
      </c>
      <c r="G440" s="569" t="s">
        <v>1271</v>
      </c>
      <c r="H440" s="571" t="s">
        <v>1272</v>
      </c>
      <c r="I440" s="205" t="s">
        <v>1211</v>
      </c>
      <c r="J440" s="205" t="s">
        <v>1212</v>
      </c>
      <c r="K440" s="215">
        <v>1</v>
      </c>
      <c r="L440" s="216"/>
      <c r="M440" s="201">
        <v>8</v>
      </c>
      <c r="N440" s="201">
        <v>8</v>
      </c>
      <c r="O440" s="202">
        <f t="shared" si="12"/>
        <v>1</v>
      </c>
      <c r="P440" s="201">
        <v>100</v>
      </c>
      <c r="Q440" s="203">
        <f t="shared" si="13"/>
        <v>100</v>
      </c>
      <c r="R440" s="213"/>
    </row>
    <row r="441" spans="1:18" ht="28" x14ac:dyDescent="0.15">
      <c r="A441" s="567" t="s">
        <v>303</v>
      </c>
      <c r="B441" s="214" t="s">
        <v>1206</v>
      </c>
      <c r="C441" s="570" t="s">
        <v>1219</v>
      </c>
      <c r="D441" s="207" t="s">
        <v>1226</v>
      </c>
      <c r="E441" s="195" t="s">
        <v>393</v>
      </c>
      <c r="F441" s="208" t="s">
        <v>1208</v>
      </c>
      <c r="G441" s="571" t="s">
        <v>1271</v>
      </c>
      <c r="H441" s="571" t="s">
        <v>1272</v>
      </c>
      <c r="I441" s="205" t="s">
        <v>1211</v>
      </c>
      <c r="J441" s="205" t="s">
        <v>1212</v>
      </c>
      <c r="K441" s="215">
        <v>1</v>
      </c>
      <c r="L441" s="217"/>
      <c r="M441" s="201">
        <v>5</v>
      </c>
      <c r="N441" s="201">
        <v>5</v>
      </c>
      <c r="O441" s="202">
        <f t="shared" si="12"/>
        <v>1</v>
      </c>
      <c r="P441" s="201">
        <v>100</v>
      </c>
      <c r="Q441" s="203">
        <f t="shared" si="13"/>
        <v>100</v>
      </c>
      <c r="R441" s="213"/>
    </row>
    <row r="442" spans="1:18" ht="14" x14ac:dyDescent="0.15">
      <c r="A442" s="567" t="s">
        <v>303</v>
      </c>
      <c r="B442" s="214" t="s">
        <v>1206</v>
      </c>
      <c r="C442" s="570" t="s">
        <v>1227</v>
      </c>
      <c r="D442" s="207" t="s">
        <v>1226</v>
      </c>
      <c r="E442" s="195" t="s">
        <v>1228</v>
      </c>
      <c r="F442" s="208" t="s">
        <v>1208</v>
      </c>
      <c r="G442" s="569" t="s">
        <v>1271</v>
      </c>
      <c r="H442" s="571" t="s">
        <v>1272</v>
      </c>
      <c r="I442" s="205" t="s">
        <v>1211</v>
      </c>
      <c r="J442" s="205" t="s">
        <v>1212</v>
      </c>
      <c r="K442" s="215">
        <v>1</v>
      </c>
      <c r="L442" s="216"/>
      <c r="M442" s="201">
        <v>7</v>
      </c>
      <c r="N442" s="201">
        <v>7</v>
      </c>
      <c r="O442" s="202">
        <f t="shared" si="12"/>
        <v>1</v>
      </c>
      <c r="P442" s="201">
        <v>100</v>
      </c>
      <c r="Q442" s="203">
        <f t="shared" si="13"/>
        <v>99.999999999999986</v>
      </c>
      <c r="R442" s="213"/>
    </row>
    <row r="443" spans="1:18" ht="28" x14ac:dyDescent="0.15">
      <c r="A443" s="567" t="s">
        <v>303</v>
      </c>
      <c r="B443" s="214" t="s">
        <v>1206</v>
      </c>
      <c r="C443" s="570" t="s">
        <v>1184</v>
      </c>
      <c r="D443" s="207" t="s">
        <v>1207</v>
      </c>
      <c r="E443" s="195" t="s">
        <v>393</v>
      </c>
      <c r="F443" s="208" t="s">
        <v>1208</v>
      </c>
      <c r="G443" s="571" t="s">
        <v>1273</v>
      </c>
      <c r="H443" s="571" t="s">
        <v>1234</v>
      </c>
      <c r="I443" s="205" t="s">
        <v>1235</v>
      </c>
      <c r="J443" s="205" t="s">
        <v>1212</v>
      </c>
      <c r="K443" s="215">
        <v>0.15</v>
      </c>
      <c r="L443" s="217"/>
      <c r="M443" s="201">
        <v>613</v>
      </c>
      <c r="N443" s="201">
        <v>93</v>
      </c>
      <c r="O443" s="202">
        <f t="shared" si="12"/>
        <v>0.15171288743882544</v>
      </c>
      <c r="P443" s="201">
        <v>101</v>
      </c>
      <c r="Q443" s="203">
        <f t="shared" si="13"/>
        <v>101.14192495921696</v>
      </c>
      <c r="R443" s="213"/>
    </row>
    <row r="444" spans="1:18" ht="28" x14ac:dyDescent="0.15">
      <c r="A444" s="567" t="s">
        <v>303</v>
      </c>
      <c r="B444" s="214" t="s">
        <v>1206</v>
      </c>
      <c r="C444" s="570" t="s">
        <v>1213</v>
      </c>
      <c r="D444" s="207" t="s">
        <v>1214</v>
      </c>
      <c r="E444" s="195" t="s">
        <v>1215</v>
      </c>
      <c r="F444" s="208" t="s">
        <v>1208</v>
      </c>
      <c r="G444" s="569" t="s">
        <v>1273</v>
      </c>
      <c r="H444" s="571" t="s">
        <v>1234</v>
      </c>
      <c r="I444" s="205" t="s">
        <v>1235</v>
      </c>
      <c r="J444" s="205" t="s">
        <v>1212</v>
      </c>
      <c r="K444" s="215">
        <v>0.25</v>
      </c>
      <c r="L444" s="216"/>
      <c r="M444" s="201">
        <v>8</v>
      </c>
      <c r="N444" s="201">
        <v>3</v>
      </c>
      <c r="O444" s="202">
        <f t="shared" si="12"/>
        <v>0.375</v>
      </c>
      <c r="P444" s="201">
        <v>150</v>
      </c>
      <c r="Q444" s="203">
        <f t="shared" si="13"/>
        <v>150</v>
      </c>
      <c r="R444" s="213"/>
    </row>
    <row r="445" spans="1:18" ht="28" x14ac:dyDescent="0.15">
      <c r="A445" s="567" t="s">
        <v>303</v>
      </c>
      <c r="B445" s="214" t="s">
        <v>1206</v>
      </c>
      <c r="C445" s="570" t="s">
        <v>1216</v>
      </c>
      <c r="D445" s="207" t="s">
        <v>1214</v>
      </c>
      <c r="E445" s="195" t="s">
        <v>1217</v>
      </c>
      <c r="F445" s="208" t="s">
        <v>1208</v>
      </c>
      <c r="G445" s="571" t="s">
        <v>1273</v>
      </c>
      <c r="H445" s="571" t="s">
        <v>1236</v>
      </c>
      <c r="I445" s="205" t="s">
        <v>1235</v>
      </c>
      <c r="J445" s="205" t="s">
        <v>1212</v>
      </c>
      <c r="K445" s="215">
        <v>0.25</v>
      </c>
      <c r="L445" s="217"/>
      <c r="M445" s="201">
        <v>8</v>
      </c>
      <c r="N445" s="201">
        <v>1</v>
      </c>
      <c r="O445" s="202">
        <f t="shared" si="12"/>
        <v>0.125</v>
      </c>
      <c r="P445" s="201">
        <v>50</v>
      </c>
      <c r="Q445" s="203">
        <f t="shared" si="13"/>
        <v>50</v>
      </c>
      <c r="R445" s="213"/>
    </row>
    <row r="446" spans="1:18" ht="28" x14ac:dyDescent="0.15">
      <c r="A446" s="567" t="s">
        <v>303</v>
      </c>
      <c r="B446" s="214" t="s">
        <v>1206</v>
      </c>
      <c r="C446" s="570" t="s">
        <v>1184</v>
      </c>
      <c r="D446" s="207" t="s">
        <v>1214</v>
      </c>
      <c r="E446" s="195" t="s">
        <v>393</v>
      </c>
      <c r="F446" s="208" t="s">
        <v>1208</v>
      </c>
      <c r="G446" s="569" t="s">
        <v>1273</v>
      </c>
      <c r="H446" s="571" t="s">
        <v>1236</v>
      </c>
      <c r="I446" s="205" t="s">
        <v>1235</v>
      </c>
      <c r="J446" s="205" t="s">
        <v>1212</v>
      </c>
      <c r="K446" s="215">
        <v>0.3</v>
      </c>
      <c r="L446" s="216"/>
      <c r="M446" s="201">
        <v>42</v>
      </c>
      <c r="N446" s="201">
        <v>19</v>
      </c>
      <c r="O446" s="202">
        <f t="shared" si="12"/>
        <v>0.45238095238095238</v>
      </c>
      <c r="P446" s="201">
        <v>151</v>
      </c>
      <c r="Q446" s="203">
        <f t="shared" si="13"/>
        <v>150.79365079365078</v>
      </c>
      <c r="R446" s="213"/>
    </row>
    <row r="447" spans="1:18" ht="28" x14ac:dyDescent="0.15">
      <c r="A447" s="567" t="s">
        <v>303</v>
      </c>
      <c r="B447" s="214" t="s">
        <v>1206</v>
      </c>
      <c r="C447" s="570" t="s">
        <v>1203</v>
      </c>
      <c r="D447" s="207" t="s">
        <v>1218</v>
      </c>
      <c r="E447" s="195" t="s">
        <v>393</v>
      </c>
      <c r="F447" s="208" t="s">
        <v>1208</v>
      </c>
      <c r="G447" s="571" t="s">
        <v>1273</v>
      </c>
      <c r="H447" s="571" t="s">
        <v>1236</v>
      </c>
      <c r="I447" s="205" t="s">
        <v>1235</v>
      </c>
      <c r="J447" s="205" t="s">
        <v>1212</v>
      </c>
      <c r="K447" s="215">
        <v>0.38</v>
      </c>
      <c r="L447" s="217"/>
      <c r="M447" s="201">
        <v>99</v>
      </c>
      <c r="N447" s="201">
        <v>36</v>
      </c>
      <c r="O447" s="202">
        <f t="shared" si="12"/>
        <v>0.36363636363636365</v>
      </c>
      <c r="P447" s="201">
        <v>96</v>
      </c>
      <c r="Q447" s="203">
        <f t="shared" si="13"/>
        <v>95.693779904306226</v>
      </c>
      <c r="R447" s="213"/>
    </row>
    <row r="448" spans="1:18" ht="28" x14ac:dyDescent="0.15">
      <c r="A448" s="567" t="s">
        <v>303</v>
      </c>
      <c r="B448" s="214" t="s">
        <v>1206</v>
      </c>
      <c r="C448" s="570" t="s">
        <v>1219</v>
      </c>
      <c r="D448" s="207" t="s">
        <v>1218</v>
      </c>
      <c r="E448" s="195" t="s">
        <v>393</v>
      </c>
      <c r="F448" s="208" t="s">
        <v>1208</v>
      </c>
      <c r="G448" s="569" t="s">
        <v>1273</v>
      </c>
      <c r="H448" s="571" t="s">
        <v>1236</v>
      </c>
      <c r="I448" s="205" t="s">
        <v>1235</v>
      </c>
      <c r="J448" s="205" t="s">
        <v>1212</v>
      </c>
      <c r="K448" s="215">
        <v>0.4</v>
      </c>
      <c r="L448" s="216"/>
      <c r="M448" s="201">
        <v>19</v>
      </c>
      <c r="N448" s="201">
        <v>8</v>
      </c>
      <c r="O448" s="202">
        <f t="shared" si="12"/>
        <v>0.42105263157894735</v>
      </c>
      <c r="P448" s="201">
        <v>105</v>
      </c>
      <c r="Q448" s="203">
        <f t="shared" si="13"/>
        <v>105.26315789473682</v>
      </c>
      <c r="R448" s="213"/>
    </row>
    <row r="449" spans="1:18" ht="28" x14ac:dyDescent="0.15">
      <c r="A449" s="567" t="s">
        <v>303</v>
      </c>
      <c r="B449" s="214" t="s">
        <v>1206</v>
      </c>
      <c r="C449" s="570" t="s">
        <v>1220</v>
      </c>
      <c r="D449" s="207" t="s">
        <v>1218</v>
      </c>
      <c r="E449" s="195" t="s">
        <v>393</v>
      </c>
      <c r="F449" s="208" t="s">
        <v>1208</v>
      </c>
      <c r="G449" s="571" t="s">
        <v>1273</v>
      </c>
      <c r="H449" s="571" t="s">
        <v>1236</v>
      </c>
      <c r="I449" s="205" t="s">
        <v>1235</v>
      </c>
      <c r="J449" s="205" t="s">
        <v>1212</v>
      </c>
      <c r="K449" s="215">
        <v>0.38</v>
      </c>
      <c r="L449" s="217"/>
      <c r="M449" s="201">
        <v>5</v>
      </c>
      <c r="N449" s="201">
        <v>1</v>
      </c>
      <c r="O449" s="202">
        <f t="shared" si="12"/>
        <v>0.2</v>
      </c>
      <c r="P449" s="201">
        <v>53</v>
      </c>
      <c r="Q449" s="203">
        <f t="shared" si="13"/>
        <v>52.631578947368425</v>
      </c>
      <c r="R449" s="213"/>
    </row>
    <row r="450" spans="1:18" ht="28" x14ac:dyDescent="0.15">
      <c r="A450" s="567" t="s">
        <v>303</v>
      </c>
      <c r="B450" s="214" t="s">
        <v>1206</v>
      </c>
      <c r="C450" s="570" t="s">
        <v>1203</v>
      </c>
      <c r="D450" s="207" t="s">
        <v>1221</v>
      </c>
      <c r="E450" s="195" t="s">
        <v>393</v>
      </c>
      <c r="F450" s="208" t="s">
        <v>1208</v>
      </c>
      <c r="G450" s="569" t="s">
        <v>1273</v>
      </c>
      <c r="H450" s="571" t="s">
        <v>1236</v>
      </c>
      <c r="I450" s="205" t="s">
        <v>1235</v>
      </c>
      <c r="J450" s="205" t="s">
        <v>1212</v>
      </c>
      <c r="K450" s="215">
        <v>0.4</v>
      </c>
      <c r="L450" s="216"/>
      <c r="M450" s="201">
        <v>70</v>
      </c>
      <c r="N450" s="201">
        <v>24</v>
      </c>
      <c r="O450" s="202">
        <f t="shared" si="12"/>
        <v>0.34285714285714286</v>
      </c>
      <c r="P450" s="201">
        <v>86</v>
      </c>
      <c r="Q450" s="203">
        <f t="shared" si="13"/>
        <v>85.714285714285708</v>
      </c>
      <c r="R450" s="213"/>
    </row>
    <row r="451" spans="1:18" ht="28" x14ac:dyDescent="0.15">
      <c r="A451" s="567" t="s">
        <v>303</v>
      </c>
      <c r="B451" s="214" t="s">
        <v>1206</v>
      </c>
      <c r="C451" s="570" t="s">
        <v>1219</v>
      </c>
      <c r="D451" s="207" t="s">
        <v>1221</v>
      </c>
      <c r="E451" s="195" t="s">
        <v>393</v>
      </c>
      <c r="F451" s="208" t="s">
        <v>1208</v>
      </c>
      <c r="G451" s="571" t="s">
        <v>1273</v>
      </c>
      <c r="H451" s="571" t="s">
        <v>1236</v>
      </c>
      <c r="I451" s="205" t="s">
        <v>1235</v>
      </c>
      <c r="J451" s="205" t="s">
        <v>1212</v>
      </c>
      <c r="K451" s="215">
        <v>0.4</v>
      </c>
      <c r="L451" s="217"/>
      <c r="M451" s="201">
        <v>11</v>
      </c>
      <c r="N451" s="201">
        <v>5</v>
      </c>
      <c r="O451" s="202">
        <f t="shared" si="12"/>
        <v>0.45454545454545453</v>
      </c>
      <c r="P451" s="201">
        <v>114</v>
      </c>
      <c r="Q451" s="203">
        <f t="shared" si="13"/>
        <v>113.63636363636363</v>
      </c>
      <c r="R451" s="213"/>
    </row>
    <row r="452" spans="1:18" ht="14" x14ac:dyDescent="0.15">
      <c r="A452" s="567" t="s">
        <v>303</v>
      </c>
      <c r="B452" s="214" t="s">
        <v>1206</v>
      </c>
      <c r="C452" s="570" t="s">
        <v>1213</v>
      </c>
      <c r="D452" s="207" t="s">
        <v>1222</v>
      </c>
      <c r="E452" s="195" t="s">
        <v>1223</v>
      </c>
      <c r="F452" s="208" t="s">
        <v>1208</v>
      </c>
      <c r="G452" s="569" t="s">
        <v>1273</v>
      </c>
      <c r="H452" s="571" t="s">
        <v>1234</v>
      </c>
      <c r="I452" s="205" t="s">
        <v>1211</v>
      </c>
      <c r="J452" s="205" t="s">
        <v>1212</v>
      </c>
      <c r="K452" s="215">
        <v>1</v>
      </c>
      <c r="L452" s="216"/>
      <c r="M452" s="201">
        <v>8</v>
      </c>
      <c r="N452" s="201">
        <v>4</v>
      </c>
      <c r="O452" s="202">
        <f t="shared" si="12"/>
        <v>0.5</v>
      </c>
      <c r="P452" s="201">
        <v>50</v>
      </c>
      <c r="Q452" s="203">
        <f t="shared" si="13"/>
        <v>50</v>
      </c>
      <c r="R452" s="213"/>
    </row>
    <row r="453" spans="1:18" ht="28" x14ac:dyDescent="0.15">
      <c r="A453" s="567" t="s">
        <v>303</v>
      </c>
      <c r="B453" s="214" t="s">
        <v>1206</v>
      </c>
      <c r="C453" s="570" t="s">
        <v>1219</v>
      </c>
      <c r="D453" s="207" t="s">
        <v>1222</v>
      </c>
      <c r="E453" s="195" t="s">
        <v>393</v>
      </c>
      <c r="F453" s="208" t="s">
        <v>1208</v>
      </c>
      <c r="G453" s="571" t="s">
        <v>1273</v>
      </c>
      <c r="H453" s="571" t="s">
        <v>1236</v>
      </c>
      <c r="I453" s="205" t="s">
        <v>1235</v>
      </c>
      <c r="J453" s="205" t="s">
        <v>1212</v>
      </c>
      <c r="K453" s="215">
        <v>0.5</v>
      </c>
      <c r="L453" s="217"/>
      <c r="M453" s="201">
        <v>12</v>
      </c>
      <c r="N453" s="201">
        <v>6</v>
      </c>
      <c r="O453" s="202">
        <f t="shared" si="12"/>
        <v>0.5</v>
      </c>
      <c r="P453" s="201">
        <v>100</v>
      </c>
      <c r="Q453" s="203">
        <f t="shared" si="13"/>
        <v>100</v>
      </c>
      <c r="R453" s="213"/>
    </row>
    <row r="454" spans="1:18" ht="14" x14ac:dyDescent="0.15">
      <c r="A454" s="567" t="s">
        <v>303</v>
      </c>
      <c r="B454" s="214" t="s">
        <v>1206</v>
      </c>
      <c r="C454" s="570" t="s">
        <v>1224</v>
      </c>
      <c r="D454" s="207" t="s">
        <v>1222</v>
      </c>
      <c r="E454" s="195" t="s">
        <v>1225</v>
      </c>
      <c r="F454" s="208" t="s">
        <v>1208</v>
      </c>
      <c r="G454" s="569" t="s">
        <v>1273</v>
      </c>
      <c r="H454" s="571" t="s">
        <v>1234</v>
      </c>
      <c r="I454" s="205" t="s">
        <v>1211</v>
      </c>
      <c r="J454" s="205" t="s">
        <v>1212</v>
      </c>
      <c r="K454" s="215">
        <v>1</v>
      </c>
      <c r="L454" s="216"/>
      <c r="M454" s="201">
        <v>8</v>
      </c>
      <c r="N454" s="201">
        <v>3</v>
      </c>
      <c r="O454" s="202">
        <f t="shared" ref="O454:O517" si="14">N454/M454</f>
        <v>0.375</v>
      </c>
      <c r="P454" s="201">
        <v>38</v>
      </c>
      <c r="Q454" s="203">
        <f t="shared" si="13"/>
        <v>37.5</v>
      </c>
      <c r="R454" s="213"/>
    </row>
    <row r="455" spans="1:18" ht="28" x14ac:dyDescent="0.15">
      <c r="A455" s="567" t="s">
        <v>303</v>
      </c>
      <c r="B455" s="214" t="s">
        <v>1206</v>
      </c>
      <c r="C455" s="570" t="s">
        <v>1219</v>
      </c>
      <c r="D455" s="207" t="s">
        <v>1226</v>
      </c>
      <c r="E455" s="195" t="s">
        <v>393</v>
      </c>
      <c r="F455" s="208" t="s">
        <v>1208</v>
      </c>
      <c r="G455" s="571" t="s">
        <v>1273</v>
      </c>
      <c r="H455" s="571" t="s">
        <v>1236</v>
      </c>
      <c r="I455" s="205" t="s">
        <v>1211</v>
      </c>
      <c r="J455" s="205" t="s">
        <v>1212</v>
      </c>
      <c r="K455" s="215">
        <v>1</v>
      </c>
      <c r="L455" s="217"/>
      <c r="M455" s="201">
        <v>5</v>
      </c>
      <c r="N455" s="201">
        <v>5</v>
      </c>
      <c r="O455" s="202">
        <f t="shared" si="14"/>
        <v>1</v>
      </c>
      <c r="P455" s="201">
        <v>100</v>
      </c>
      <c r="Q455" s="203">
        <f t="shared" si="13"/>
        <v>100</v>
      </c>
      <c r="R455" s="213"/>
    </row>
    <row r="456" spans="1:18" ht="14" x14ac:dyDescent="0.15">
      <c r="A456" s="567" t="s">
        <v>303</v>
      </c>
      <c r="B456" s="214" t="s">
        <v>1206</v>
      </c>
      <c r="C456" s="570" t="s">
        <v>1227</v>
      </c>
      <c r="D456" s="207" t="s">
        <v>1226</v>
      </c>
      <c r="E456" s="195" t="s">
        <v>1228</v>
      </c>
      <c r="F456" s="208" t="s">
        <v>1208</v>
      </c>
      <c r="G456" s="569" t="s">
        <v>1273</v>
      </c>
      <c r="H456" s="571" t="s">
        <v>1234</v>
      </c>
      <c r="I456" s="205" t="s">
        <v>1211</v>
      </c>
      <c r="J456" s="205" t="s">
        <v>1212</v>
      </c>
      <c r="K456" s="215">
        <v>1</v>
      </c>
      <c r="L456" s="216"/>
      <c r="M456" s="201">
        <v>7</v>
      </c>
      <c r="N456" s="201">
        <v>5</v>
      </c>
      <c r="O456" s="202">
        <f t="shared" si="14"/>
        <v>0.7142857142857143</v>
      </c>
      <c r="P456" s="201">
        <v>71</v>
      </c>
      <c r="Q456" s="203">
        <f t="shared" ref="Q456:Q519" si="15">N456/(M456*K456/100)</f>
        <v>71.428571428571416</v>
      </c>
      <c r="R456" s="213"/>
    </row>
    <row r="457" spans="1:18" ht="42" x14ac:dyDescent="0.15">
      <c r="A457" s="567" t="s">
        <v>303</v>
      </c>
      <c r="B457" s="214" t="s">
        <v>1206</v>
      </c>
      <c r="C457" s="570" t="s">
        <v>1184</v>
      </c>
      <c r="D457" s="207" t="s">
        <v>1207</v>
      </c>
      <c r="E457" s="195" t="s">
        <v>393</v>
      </c>
      <c r="F457" s="208" t="s">
        <v>1274</v>
      </c>
      <c r="G457" s="571" t="s">
        <v>1275</v>
      </c>
      <c r="H457" s="571" t="s">
        <v>1276</v>
      </c>
      <c r="I457" s="205" t="s">
        <v>1235</v>
      </c>
      <c r="J457" s="205" t="s">
        <v>1277</v>
      </c>
      <c r="K457" s="215">
        <v>0.05</v>
      </c>
      <c r="L457" s="217"/>
      <c r="M457" s="201">
        <v>613</v>
      </c>
      <c r="N457" s="201">
        <v>613</v>
      </c>
      <c r="O457" s="202">
        <f t="shared" si="14"/>
        <v>1</v>
      </c>
      <c r="P457" s="201">
        <v>2000</v>
      </c>
      <c r="Q457" s="203">
        <f t="shared" si="15"/>
        <v>2000</v>
      </c>
      <c r="R457" s="213" t="s">
        <v>1733</v>
      </c>
    </row>
    <row r="458" spans="1:18" ht="42" x14ac:dyDescent="0.15">
      <c r="A458" s="567" t="s">
        <v>303</v>
      </c>
      <c r="B458" s="214" t="s">
        <v>1206</v>
      </c>
      <c r="C458" s="570" t="s">
        <v>1213</v>
      </c>
      <c r="D458" s="207" t="s">
        <v>1214</v>
      </c>
      <c r="E458" s="195" t="s">
        <v>1215</v>
      </c>
      <c r="F458" s="208" t="s">
        <v>1274</v>
      </c>
      <c r="G458" s="569" t="s">
        <v>1275</v>
      </c>
      <c r="H458" s="571" t="s">
        <v>1276</v>
      </c>
      <c r="I458" s="205" t="s">
        <v>1235</v>
      </c>
      <c r="J458" s="205" t="s">
        <v>1277</v>
      </c>
      <c r="K458" s="215">
        <v>0.1</v>
      </c>
      <c r="L458" s="216"/>
      <c r="M458" s="201">
        <v>8</v>
      </c>
      <c r="N458" s="201">
        <v>8</v>
      </c>
      <c r="O458" s="202">
        <f t="shared" si="14"/>
        <v>1</v>
      </c>
      <c r="P458" s="201">
        <v>1000</v>
      </c>
      <c r="Q458" s="203">
        <f t="shared" si="15"/>
        <v>1000</v>
      </c>
      <c r="R458" s="213" t="s">
        <v>1733</v>
      </c>
    </row>
    <row r="459" spans="1:18" ht="42" x14ac:dyDescent="0.15">
      <c r="A459" s="567" t="s">
        <v>303</v>
      </c>
      <c r="B459" s="214" t="s">
        <v>1206</v>
      </c>
      <c r="C459" s="570" t="s">
        <v>1216</v>
      </c>
      <c r="D459" s="207" t="s">
        <v>1214</v>
      </c>
      <c r="E459" s="195" t="s">
        <v>1217</v>
      </c>
      <c r="F459" s="208" t="s">
        <v>1274</v>
      </c>
      <c r="G459" s="571" t="s">
        <v>1275</v>
      </c>
      <c r="H459" s="571" t="s">
        <v>1276</v>
      </c>
      <c r="I459" s="205" t="s">
        <v>1235</v>
      </c>
      <c r="J459" s="205" t="s">
        <v>1277</v>
      </c>
      <c r="K459" s="215">
        <v>0.1</v>
      </c>
      <c r="L459" s="217"/>
      <c r="M459" s="201">
        <v>8</v>
      </c>
      <c r="N459" s="201">
        <v>8</v>
      </c>
      <c r="O459" s="202">
        <f t="shared" si="14"/>
        <v>1</v>
      </c>
      <c r="P459" s="201">
        <v>1000</v>
      </c>
      <c r="Q459" s="203">
        <f t="shared" si="15"/>
        <v>1000</v>
      </c>
      <c r="R459" s="213" t="s">
        <v>1733</v>
      </c>
    </row>
    <row r="460" spans="1:18" ht="42" x14ac:dyDescent="0.15">
      <c r="A460" s="567" t="s">
        <v>303</v>
      </c>
      <c r="B460" s="214" t="s">
        <v>1206</v>
      </c>
      <c r="C460" s="570" t="s">
        <v>1184</v>
      </c>
      <c r="D460" s="207" t="s">
        <v>1214</v>
      </c>
      <c r="E460" s="195" t="s">
        <v>393</v>
      </c>
      <c r="F460" s="208" t="s">
        <v>1274</v>
      </c>
      <c r="G460" s="569" t="s">
        <v>1275</v>
      </c>
      <c r="H460" s="571" t="s">
        <v>1276</v>
      </c>
      <c r="I460" s="205" t="s">
        <v>1235</v>
      </c>
      <c r="J460" s="205" t="s">
        <v>1277</v>
      </c>
      <c r="K460" s="215">
        <v>0.1</v>
      </c>
      <c r="L460" s="216"/>
      <c r="M460" s="201">
        <v>42</v>
      </c>
      <c r="N460" s="201">
        <v>42</v>
      </c>
      <c r="O460" s="202">
        <f t="shared" si="14"/>
        <v>1</v>
      </c>
      <c r="P460" s="201">
        <v>1000</v>
      </c>
      <c r="Q460" s="203">
        <f t="shared" si="15"/>
        <v>999.99999999999989</v>
      </c>
      <c r="R460" s="213" t="s">
        <v>1733</v>
      </c>
    </row>
    <row r="461" spans="1:18" ht="42" x14ac:dyDescent="0.15">
      <c r="A461" s="567" t="s">
        <v>303</v>
      </c>
      <c r="B461" s="214" t="s">
        <v>1206</v>
      </c>
      <c r="C461" s="570" t="s">
        <v>1203</v>
      </c>
      <c r="D461" s="207" t="s">
        <v>1218</v>
      </c>
      <c r="E461" s="195" t="s">
        <v>393</v>
      </c>
      <c r="F461" s="208" t="s">
        <v>1274</v>
      </c>
      <c r="G461" s="571" t="s">
        <v>1275</v>
      </c>
      <c r="H461" s="571" t="s">
        <v>1276</v>
      </c>
      <c r="I461" s="205" t="s">
        <v>1235</v>
      </c>
      <c r="J461" s="205" t="s">
        <v>1277</v>
      </c>
      <c r="K461" s="215">
        <v>0.15</v>
      </c>
      <c r="L461" s="217"/>
      <c r="M461" s="201">
        <v>99</v>
      </c>
      <c r="N461" s="201">
        <v>99</v>
      </c>
      <c r="O461" s="202">
        <f t="shared" si="14"/>
        <v>1</v>
      </c>
      <c r="P461" s="201">
        <v>667</v>
      </c>
      <c r="Q461" s="203">
        <f t="shared" si="15"/>
        <v>666.66666666666674</v>
      </c>
      <c r="R461" s="213" t="s">
        <v>1733</v>
      </c>
    </row>
    <row r="462" spans="1:18" ht="42" x14ac:dyDescent="0.15">
      <c r="A462" s="567" t="s">
        <v>303</v>
      </c>
      <c r="B462" s="214" t="s">
        <v>1206</v>
      </c>
      <c r="C462" s="570" t="s">
        <v>1219</v>
      </c>
      <c r="D462" s="207" t="s">
        <v>1218</v>
      </c>
      <c r="E462" s="195" t="s">
        <v>393</v>
      </c>
      <c r="F462" s="208" t="s">
        <v>1274</v>
      </c>
      <c r="G462" s="569" t="s">
        <v>1275</v>
      </c>
      <c r="H462" s="571" t="s">
        <v>1276</v>
      </c>
      <c r="I462" s="205" t="s">
        <v>1235</v>
      </c>
      <c r="J462" s="205" t="s">
        <v>1277</v>
      </c>
      <c r="K462" s="215">
        <v>0.15</v>
      </c>
      <c r="L462" s="216"/>
      <c r="M462" s="201">
        <v>19</v>
      </c>
      <c r="N462" s="201">
        <v>19</v>
      </c>
      <c r="O462" s="202">
        <f t="shared" si="14"/>
        <v>1</v>
      </c>
      <c r="P462" s="201">
        <v>667</v>
      </c>
      <c r="Q462" s="203">
        <f t="shared" si="15"/>
        <v>666.66666666666663</v>
      </c>
      <c r="R462" s="213" t="s">
        <v>1733</v>
      </c>
    </row>
    <row r="463" spans="1:18" ht="42" x14ac:dyDescent="0.15">
      <c r="A463" s="567" t="s">
        <v>303</v>
      </c>
      <c r="B463" s="214" t="s">
        <v>1206</v>
      </c>
      <c r="C463" s="570" t="s">
        <v>1220</v>
      </c>
      <c r="D463" s="207" t="s">
        <v>1218</v>
      </c>
      <c r="E463" s="195" t="s">
        <v>393</v>
      </c>
      <c r="F463" s="208" t="s">
        <v>1274</v>
      </c>
      <c r="G463" s="571" t="s">
        <v>1275</v>
      </c>
      <c r="H463" s="571" t="s">
        <v>1276</v>
      </c>
      <c r="I463" s="205" t="s">
        <v>1235</v>
      </c>
      <c r="J463" s="205" t="s">
        <v>1277</v>
      </c>
      <c r="K463" s="215">
        <v>0.15</v>
      </c>
      <c r="L463" s="217"/>
      <c r="M463" s="201">
        <v>5</v>
      </c>
      <c r="N463" s="201">
        <v>5</v>
      </c>
      <c r="O463" s="202">
        <f t="shared" si="14"/>
        <v>1</v>
      </c>
      <c r="P463" s="201">
        <v>667</v>
      </c>
      <c r="Q463" s="203">
        <f t="shared" si="15"/>
        <v>666.66666666666674</v>
      </c>
      <c r="R463" s="213" t="s">
        <v>1733</v>
      </c>
    </row>
    <row r="464" spans="1:18" ht="42" x14ac:dyDescent="0.15">
      <c r="A464" s="567" t="s">
        <v>303</v>
      </c>
      <c r="B464" s="214" t="s">
        <v>1206</v>
      </c>
      <c r="C464" s="570" t="s">
        <v>1203</v>
      </c>
      <c r="D464" s="207" t="s">
        <v>1221</v>
      </c>
      <c r="E464" s="195" t="s">
        <v>393</v>
      </c>
      <c r="F464" s="208" t="s">
        <v>1274</v>
      </c>
      <c r="G464" s="569" t="s">
        <v>1275</v>
      </c>
      <c r="H464" s="571" t="s">
        <v>1276</v>
      </c>
      <c r="I464" s="205" t="s">
        <v>1235</v>
      </c>
      <c r="J464" s="205" t="s">
        <v>1277</v>
      </c>
      <c r="K464" s="215">
        <v>0.2</v>
      </c>
      <c r="L464" s="216"/>
      <c r="M464" s="201">
        <v>70</v>
      </c>
      <c r="N464" s="201">
        <v>70</v>
      </c>
      <c r="O464" s="202">
        <f t="shared" si="14"/>
        <v>1</v>
      </c>
      <c r="P464" s="201">
        <v>500</v>
      </c>
      <c r="Q464" s="203">
        <f t="shared" si="15"/>
        <v>499.99999999999994</v>
      </c>
      <c r="R464" s="213" t="s">
        <v>1733</v>
      </c>
    </row>
    <row r="465" spans="1:18" ht="42" x14ac:dyDescent="0.15">
      <c r="A465" s="567" t="s">
        <v>303</v>
      </c>
      <c r="B465" s="214" t="s">
        <v>1206</v>
      </c>
      <c r="C465" s="570" t="s">
        <v>1219</v>
      </c>
      <c r="D465" s="207" t="s">
        <v>1221</v>
      </c>
      <c r="E465" s="195" t="s">
        <v>393</v>
      </c>
      <c r="F465" s="208" t="s">
        <v>1274</v>
      </c>
      <c r="G465" s="571" t="s">
        <v>1275</v>
      </c>
      <c r="H465" s="571" t="s">
        <v>1276</v>
      </c>
      <c r="I465" s="205" t="s">
        <v>1235</v>
      </c>
      <c r="J465" s="205" t="s">
        <v>1277</v>
      </c>
      <c r="K465" s="215">
        <v>0.2</v>
      </c>
      <c r="L465" s="217"/>
      <c r="M465" s="201">
        <v>11</v>
      </c>
      <c r="N465" s="201">
        <v>11</v>
      </c>
      <c r="O465" s="202">
        <f t="shared" si="14"/>
        <v>1</v>
      </c>
      <c r="P465" s="201">
        <v>500</v>
      </c>
      <c r="Q465" s="203">
        <f t="shared" si="15"/>
        <v>499.99999999999994</v>
      </c>
      <c r="R465" s="213" t="s">
        <v>1733</v>
      </c>
    </row>
    <row r="466" spans="1:18" ht="42" x14ac:dyDescent="0.15">
      <c r="A466" s="567" t="s">
        <v>303</v>
      </c>
      <c r="B466" s="214" t="s">
        <v>1206</v>
      </c>
      <c r="C466" s="570" t="s">
        <v>1213</v>
      </c>
      <c r="D466" s="207" t="s">
        <v>1222</v>
      </c>
      <c r="E466" s="195" t="s">
        <v>1223</v>
      </c>
      <c r="F466" s="208" t="s">
        <v>1274</v>
      </c>
      <c r="G466" s="569" t="s">
        <v>1275</v>
      </c>
      <c r="H466" s="571" t="s">
        <v>1276</v>
      </c>
      <c r="I466" s="205" t="s">
        <v>1235</v>
      </c>
      <c r="J466" s="205" t="s">
        <v>1277</v>
      </c>
      <c r="K466" s="215">
        <v>0.2</v>
      </c>
      <c r="L466" s="216"/>
      <c r="M466" s="201">
        <v>8</v>
      </c>
      <c r="N466" s="201">
        <v>8</v>
      </c>
      <c r="O466" s="202">
        <f t="shared" si="14"/>
        <v>1</v>
      </c>
      <c r="P466" s="201">
        <v>500</v>
      </c>
      <c r="Q466" s="203">
        <f t="shared" si="15"/>
        <v>500</v>
      </c>
      <c r="R466" s="213" t="s">
        <v>1733</v>
      </c>
    </row>
    <row r="467" spans="1:18" ht="42" x14ac:dyDescent="0.15">
      <c r="A467" s="567" t="s">
        <v>303</v>
      </c>
      <c r="B467" s="214" t="s">
        <v>1206</v>
      </c>
      <c r="C467" s="570" t="s">
        <v>1219</v>
      </c>
      <c r="D467" s="207" t="s">
        <v>1222</v>
      </c>
      <c r="E467" s="195" t="s">
        <v>393</v>
      </c>
      <c r="F467" s="208" t="s">
        <v>1274</v>
      </c>
      <c r="G467" s="571" t="s">
        <v>1275</v>
      </c>
      <c r="H467" s="571" t="s">
        <v>1276</v>
      </c>
      <c r="I467" s="205" t="s">
        <v>1235</v>
      </c>
      <c r="J467" s="205" t="s">
        <v>1277</v>
      </c>
      <c r="K467" s="215">
        <v>0.3</v>
      </c>
      <c r="L467" s="217"/>
      <c r="M467" s="201">
        <v>12</v>
      </c>
      <c r="N467" s="201">
        <v>12</v>
      </c>
      <c r="O467" s="202">
        <f t="shared" si="14"/>
        <v>1</v>
      </c>
      <c r="P467" s="201">
        <v>333</v>
      </c>
      <c r="Q467" s="203">
        <f t="shared" si="15"/>
        <v>333.33333333333337</v>
      </c>
      <c r="R467" s="213" t="s">
        <v>1733</v>
      </c>
    </row>
    <row r="468" spans="1:18" ht="42" x14ac:dyDescent="0.15">
      <c r="A468" s="567" t="s">
        <v>303</v>
      </c>
      <c r="B468" s="214" t="s">
        <v>1206</v>
      </c>
      <c r="C468" s="570" t="s">
        <v>1224</v>
      </c>
      <c r="D468" s="207" t="s">
        <v>1222</v>
      </c>
      <c r="E468" s="195" t="s">
        <v>1225</v>
      </c>
      <c r="F468" s="208" t="s">
        <v>1274</v>
      </c>
      <c r="G468" s="569" t="s">
        <v>1275</v>
      </c>
      <c r="H468" s="571" t="s">
        <v>1276</v>
      </c>
      <c r="I468" s="205" t="s">
        <v>1235</v>
      </c>
      <c r="J468" s="205" t="s">
        <v>1277</v>
      </c>
      <c r="K468" s="215">
        <v>0.2</v>
      </c>
      <c r="L468" s="216"/>
      <c r="M468" s="201">
        <v>8</v>
      </c>
      <c r="N468" s="201">
        <v>8</v>
      </c>
      <c r="O468" s="202">
        <f t="shared" si="14"/>
        <v>1</v>
      </c>
      <c r="P468" s="201">
        <v>500</v>
      </c>
      <c r="Q468" s="203">
        <f t="shared" si="15"/>
        <v>500</v>
      </c>
      <c r="R468" s="213" t="s">
        <v>1733</v>
      </c>
    </row>
    <row r="469" spans="1:18" ht="42" x14ac:dyDescent="0.15">
      <c r="A469" s="567" t="s">
        <v>303</v>
      </c>
      <c r="B469" s="214" t="s">
        <v>1206</v>
      </c>
      <c r="C469" s="570" t="s">
        <v>1219</v>
      </c>
      <c r="D469" s="207" t="s">
        <v>1226</v>
      </c>
      <c r="E469" s="195" t="s">
        <v>393</v>
      </c>
      <c r="F469" s="208" t="s">
        <v>1274</v>
      </c>
      <c r="G469" s="571" t="s">
        <v>1275</v>
      </c>
      <c r="H469" s="571" t="s">
        <v>1276</v>
      </c>
      <c r="I469" s="205" t="s">
        <v>1235</v>
      </c>
      <c r="J469" s="205" t="s">
        <v>1277</v>
      </c>
      <c r="K469" s="215">
        <v>0.5</v>
      </c>
      <c r="L469" s="217"/>
      <c r="M469" s="201">
        <v>5</v>
      </c>
      <c r="N469" s="201">
        <v>5</v>
      </c>
      <c r="O469" s="202">
        <f t="shared" si="14"/>
        <v>1</v>
      </c>
      <c r="P469" s="201">
        <v>200</v>
      </c>
      <c r="Q469" s="203">
        <f t="shared" si="15"/>
        <v>200</v>
      </c>
      <c r="R469" s="213" t="s">
        <v>1733</v>
      </c>
    </row>
    <row r="470" spans="1:18" ht="42" x14ac:dyDescent="0.15">
      <c r="A470" s="567" t="s">
        <v>303</v>
      </c>
      <c r="B470" s="214" t="s">
        <v>1206</v>
      </c>
      <c r="C470" s="570" t="s">
        <v>1227</v>
      </c>
      <c r="D470" s="207" t="s">
        <v>1226</v>
      </c>
      <c r="E470" s="195" t="s">
        <v>1228</v>
      </c>
      <c r="F470" s="208" t="s">
        <v>1274</v>
      </c>
      <c r="G470" s="569" t="s">
        <v>1275</v>
      </c>
      <c r="H470" s="571" t="s">
        <v>1276</v>
      </c>
      <c r="I470" s="205" t="s">
        <v>1235</v>
      </c>
      <c r="J470" s="205" t="s">
        <v>1277</v>
      </c>
      <c r="K470" s="215">
        <v>0.5</v>
      </c>
      <c r="L470" s="216"/>
      <c r="M470" s="201">
        <v>7</v>
      </c>
      <c r="N470" s="201">
        <v>7</v>
      </c>
      <c r="O470" s="202">
        <f t="shared" si="14"/>
        <v>1</v>
      </c>
      <c r="P470" s="201">
        <v>200</v>
      </c>
      <c r="Q470" s="203">
        <f t="shared" si="15"/>
        <v>199.99999999999997</v>
      </c>
      <c r="R470" s="213" t="s">
        <v>1733</v>
      </c>
    </row>
    <row r="471" spans="1:18" ht="42" x14ac:dyDescent="0.15">
      <c r="A471" s="567" t="s">
        <v>303</v>
      </c>
      <c r="B471" s="214" t="s">
        <v>1206</v>
      </c>
      <c r="C471" s="570" t="s">
        <v>1184</v>
      </c>
      <c r="D471" s="207" t="s">
        <v>1207</v>
      </c>
      <c r="E471" s="195" t="s">
        <v>393</v>
      </c>
      <c r="F471" s="208" t="s">
        <v>1274</v>
      </c>
      <c r="G471" s="571" t="s">
        <v>1278</v>
      </c>
      <c r="H471" s="571" t="s">
        <v>1276</v>
      </c>
      <c r="I471" s="205" t="s">
        <v>1235</v>
      </c>
      <c r="J471" s="205" t="s">
        <v>1277</v>
      </c>
      <c r="K471" s="215">
        <v>0.05</v>
      </c>
      <c r="L471" s="217"/>
      <c r="M471" s="201">
        <v>613</v>
      </c>
      <c r="N471" s="201">
        <v>613</v>
      </c>
      <c r="O471" s="202">
        <f t="shared" si="14"/>
        <v>1</v>
      </c>
      <c r="P471" s="201">
        <v>2000</v>
      </c>
      <c r="Q471" s="203">
        <f t="shared" si="15"/>
        <v>2000</v>
      </c>
      <c r="R471" s="213" t="s">
        <v>1733</v>
      </c>
    </row>
    <row r="472" spans="1:18" ht="42" x14ac:dyDescent="0.15">
      <c r="A472" s="567" t="s">
        <v>303</v>
      </c>
      <c r="B472" s="214" t="s">
        <v>1206</v>
      </c>
      <c r="C472" s="570" t="s">
        <v>1213</v>
      </c>
      <c r="D472" s="207" t="s">
        <v>1214</v>
      </c>
      <c r="E472" s="195" t="s">
        <v>1215</v>
      </c>
      <c r="F472" s="208" t="s">
        <v>1274</v>
      </c>
      <c r="G472" s="569" t="s">
        <v>1278</v>
      </c>
      <c r="H472" s="571" t="s">
        <v>1276</v>
      </c>
      <c r="I472" s="205" t="s">
        <v>1235</v>
      </c>
      <c r="J472" s="205" t="s">
        <v>1277</v>
      </c>
      <c r="K472" s="215">
        <v>0.1</v>
      </c>
      <c r="L472" s="216"/>
      <c r="M472" s="201">
        <v>8</v>
      </c>
      <c r="N472" s="201">
        <v>8</v>
      </c>
      <c r="O472" s="202">
        <f t="shared" si="14"/>
        <v>1</v>
      </c>
      <c r="P472" s="201">
        <v>1000</v>
      </c>
      <c r="Q472" s="203">
        <f t="shared" si="15"/>
        <v>1000</v>
      </c>
      <c r="R472" s="213" t="s">
        <v>1733</v>
      </c>
    </row>
    <row r="473" spans="1:18" ht="42" x14ac:dyDescent="0.15">
      <c r="A473" s="567" t="s">
        <v>303</v>
      </c>
      <c r="B473" s="214" t="s">
        <v>1206</v>
      </c>
      <c r="C473" s="570" t="s">
        <v>1216</v>
      </c>
      <c r="D473" s="207" t="s">
        <v>1214</v>
      </c>
      <c r="E473" s="195" t="s">
        <v>1217</v>
      </c>
      <c r="F473" s="208" t="s">
        <v>1274</v>
      </c>
      <c r="G473" s="571" t="s">
        <v>1278</v>
      </c>
      <c r="H473" s="571" t="s">
        <v>1276</v>
      </c>
      <c r="I473" s="205" t="s">
        <v>1235</v>
      </c>
      <c r="J473" s="205" t="s">
        <v>1277</v>
      </c>
      <c r="K473" s="215">
        <v>0.1</v>
      </c>
      <c r="L473" s="217"/>
      <c r="M473" s="201">
        <v>8</v>
      </c>
      <c r="N473" s="201">
        <v>8</v>
      </c>
      <c r="O473" s="202">
        <f t="shared" si="14"/>
        <v>1</v>
      </c>
      <c r="P473" s="201">
        <v>1000</v>
      </c>
      <c r="Q473" s="203">
        <f t="shared" si="15"/>
        <v>1000</v>
      </c>
      <c r="R473" s="213" t="s">
        <v>1733</v>
      </c>
    </row>
    <row r="474" spans="1:18" ht="42" x14ac:dyDescent="0.15">
      <c r="A474" s="567" t="s">
        <v>303</v>
      </c>
      <c r="B474" s="214" t="s">
        <v>1206</v>
      </c>
      <c r="C474" s="570" t="s">
        <v>1184</v>
      </c>
      <c r="D474" s="207" t="s">
        <v>1214</v>
      </c>
      <c r="E474" s="195" t="s">
        <v>393</v>
      </c>
      <c r="F474" s="208" t="s">
        <v>1274</v>
      </c>
      <c r="G474" s="569" t="s">
        <v>1278</v>
      </c>
      <c r="H474" s="571" t="s">
        <v>1276</v>
      </c>
      <c r="I474" s="205" t="s">
        <v>1235</v>
      </c>
      <c r="J474" s="205" t="s">
        <v>1277</v>
      </c>
      <c r="K474" s="215">
        <v>0.1</v>
      </c>
      <c r="L474" s="216"/>
      <c r="M474" s="201">
        <v>42</v>
      </c>
      <c r="N474" s="201">
        <v>42</v>
      </c>
      <c r="O474" s="202">
        <f t="shared" si="14"/>
        <v>1</v>
      </c>
      <c r="P474" s="201">
        <v>1000</v>
      </c>
      <c r="Q474" s="203">
        <f t="shared" si="15"/>
        <v>999.99999999999989</v>
      </c>
      <c r="R474" s="213" t="s">
        <v>1733</v>
      </c>
    </row>
    <row r="475" spans="1:18" ht="42" x14ac:dyDescent="0.15">
      <c r="A475" s="567" t="s">
        <v>303</v>
      </c>
      <c r="B475" s="214" t="s">
        <v>1206</v>
      </c>
      <c r="C475" s="570" t="s">
        <v>1203</v>
      </c>
      <c r="D475" s="207" t="s">
        <v>1218</v>
      </c>
      <c r="E475" s="195" t="s">
        <v>393</v>
      </c>
      <c r="F475" s="208" t="s">
        <v>1274</v>
      </c>
      <c r="G475" s="571" t="s">
        <v>1278</v>
      </c>
      <c r="H475" s="571" t="s">
        <v>1276</v>
      </c>
      <c r="I475" s="205" t="s">
        <v>1235</v>
      </c>
      <c r="J475" s="205" t="s">
        <v>1277</v>
      </c>
      <c r="K475" s="215">
        <v>0.15</v>
      </c>
      <c r="L475" s="217"/>
      <c r="M475" s="201">
        <v>99</v>
      </c>
      <c r="N475" s="201">
        <v>99</v>
      </c>
      <c r="O475" s="202">
        <f t="shared" si="14"/>
        <v>1</v>
      </c>
      <c r="P475" s="201">
        <v>667</v>
      </c>
      <c r="Q475" s="203">
        <f t="shared" si="15"/>
        <v>666.66666666666674</v>
      </c>
      <c r="R475" s="213" t="s">
        <v>1733</v>
      </c>
    </row>
    <row r="476" spans="1:18" ht="42" x14ac:dyDescent="0.15">
      <c r="A476" s="567" t="s">
        <v>303</v>
      </c>
      <c r="B476" s="214" t="s">
        <v>1206</v>
      </c>
      <c r="C476" s="570" t="s">
        <v>1219</v>
      </c>
      <c r="D476" s="207" t="s">
        <v>1218</v>
      </c>
      <c r="E476" s="195" t="s">
        <v>393</v>
      </c>
      <c r="F476" s="208" t="s">
        <v>1274</v>
      </c>
      <c r="G476" s="569" t="s">
        <v>1278</v>
      </c>
      <c r="H476" s="571" t="s">
        <v>1276</v>
      </c>
      <c r="I476" s="205" t="s">
        <v>1235</v>
      </c>
      <c r="J476" s="205" t="s">
        <v>1277</v>
      </c>
      <c r="K476" s="215">
        <v>0.15</v>
      </c>
      <c r="L476" s="216"/>
      <c r="M476" s="201">
        <v>19</v>
      </c>
      <c r="N476" s="201">
        <v>19</v>
      </c>
      <c r="O476" s="202">
        <f t="shared" si="14"/>
        <v>1</v>
      </c>
      <c r="P476" s="201">
        <v>667</v>
      </c>
      <c r="Q476" s="203">
        <f t="shared" si="15"/>
        <v>666.66666666666663</v>
      </c>
      <c r="R476" s="213" t="s">
        <v>1733</v>
      </c>
    </row>
    <row r="477" spans="1:18" ht="42" x14ac:dyDescent="0.15">
      <c r="A477" s="567" t="s">
        <v>303</v>
      </c>
      <c r="B477" s="214" t="s">
        <v>1206</v>
      </c>
      <c r="C477" s="570" t="s">
        <v>1220</v>
      </c>
      <c r="D477" s="207" t="s">
        <v>1218</v>
      </c>
      <c r="E477" s="195" t="s">
        <v>393</v>
      </c>
      <c r="F477" s="208" t="s">
        <v>1274</v>
      </c>
      <c r="G477" s="571" t="s">
        <v>1278</v>
      </c>
      <c r="H477" s="571" t="s">
        <v>1276</v>
      </c>
      <c r="I477" s="205" t="s">
        <v>1235</v>
      </c>
      <c r="J477" s="205" t="s">
        <v>1277</v>
      </c>
      <c r="K477" s="215">
        <v>0.15</v>
      </c>
      <c r="L477" s="217"/>
      <c r="M477" s="201">
        <v>5</v>
      </c>
      <c r="N477" s="201">
        <v>5</v>
      </c>
      <c r="O477" s="202">
        <f t="shared" si="14"/>
        <v>1</v>
      </c>
      <c r="P477" s="201">
        <v>667</v>
      </c>
      <c r="Q477" s="203">
        <f t="shared" si="15"/>
        <v>666.66666666666674</v>
      </c>
      <c r="R477" s="213" t="s">
        <v>1733</v>
      </c>
    </row>
    <row r="478" spans="1:18" ht="42" x14ac:dyDescent="0.15">
      <c r="A478" s="567" t="s">
        <v>303</v>
      </c>
      <c r="B478" s="214" t="s">
        <v>1206</v>
      </c>
      <c r="C478" s="570" t="s">
        <v>1203</v>
      </c>
      <c r="D478" s="207" t="s">
        <v>1221</v>
      </c>
      <c r="E478" s="195" t="s">
        <v>393</v>
      </c>
      <c r="F478" s="208" t="s">
        <v>1274</v>
      </c>
      <c r="G478" s="569" t="s">
        <v>1278</v>
      </c>
      <c r="H478" s="571" t="s">
        <v>1276</v>
      </c>
      <c r="I478" s="205" t="s">
        <v>1235</v>
      </c>
      <c r="J478" s="205" t="s">
        <v>1277</v>
      </c>
      <c r="K478" s="215">
        <v>0.2</v>
      </c>
      <c r="L478" s="216"/>
      <c r="M478" s="201">
        <v>70</v>
      </c>
      <c r="N478" s="201">
        <v>70</v>
      </c>
      <c r="O478" s="202">
        <f t="shared" si="14"/>
        <v>1</v>
      </c>
      <c r="P478" s="201">
        <v>500</v>
      </c>
      <c r="Q478" s="203">
        <f t="shared" si="15"/>
        <v>499.99999999999994</v>
      </c>
      <c r="R478" s="213" t="s">
        <v>1733</v>
      </c>
    </row>
    <row r="479" spans="1:18" ht="42" x14ac:dyDescent="0.15">
      <c r="A479" s="567" t="s">
        <v>303</v>
      </c>
      <c r="B479" s="214" t="s">
        <v>1206</v>
      </c>
      <c r="C479" s="570" t="s">
        <v>1219</v>
      </c>
      <c r="D479" s="207" t="s">
        <v>1221</v>
      </c>
      <c r="E479" s="195" t="s">
        <v>393</v>
      </c>
      <c r="F479" s="208" t="s">
        <v>1274</v>
      </c>
      <c r="G479" s="571" t="s">
        <v>1278</v>
      </c>
      <c r="H479" s="571" t="s">
        <v>1276</v>
      </c>
      <c r="I479" s="205" t="s">
        <v>1235</v>
      </c>
      <c r="J479" s="205" t="s">
        <v>1277</v>
      </c>
      <c r="K479" s="215">
        <v>0.2</v>
      </c>
      <c r="L479" s="217"/>
      <c r="M479" s="201">
        <v>11</v>
      </c>
      <c r="N479" s="201">
        <v>11</v>
      </c>
      <c r="O479" s="202">
        <f t="shared" si="14"/>
        <v>1</v>
      </c>
      <c r="P479" s="201">
        <v>500</v>
      </c>
      <c r="Q479" s="203">
        <f t="shared" si="15"/>
        <v>499.99999999999994</v>
      </c>
      <c r="R479" s="213" t="s">
        <v>1733</v>
      </c>
    </row>
    <row r="480" spans="1:18" ht="42" x14ac:dyDescent="0.15">
      <c r="A480" s="567" t="s">
        <v>303</v>
      </c>
      <c r="B480" s="214" t="s">
        <v>1206</v>
      </c>
      <c r="C480" s="570" t="s">
        <v>1213</v>
      </c>
      <c r="D480" s="207" t="s">
        <v>1222</v>
      </c>
      <c r="E480" s="195" t="s">
        <v>1223</v>
      </c>
      <c r="F480" s="208" t="s">
        <v>1274</v>
      </c>
      <c r="G480" s="569" t="s">
        <v>1278</v>
      </c>
      <c r="H480" s="571" t="s">
        <v>1276</v>
      </c>
      <c r="I480" s="205" t="s">
        <v>1235</v>
      </c>
      <c r="J480" s="205" t="s">
        <v>1277</v>
      </c>
      <c r="K480" s="215">
        <v>0.2</v>
      </c>
      <c r="L480" s="216"/>
      <c r="M480" s="201">
        <v>8</v>
      </c>
      <c r="N480" s="201">
        <v>8</v>
      </c>
      <c r="O480" s="202">
        <f t="shared" si="14"/>
        <v>1</v>
      </c>
      <c r="P480" s="201">
        <v>500</v>
      </c>
      <c r="Q480" s="203">
        <f t="shared" si="15"/>
        <v>500</v>
      </c>
      <c r="R480" s="213" t="s">
        <v>1733</v>
      </c>
    </row>
    <row r="481" spans="1:18" ht="42" x14ac:dyDescent="0.15">
      <c r="A481" s="567" t="s">
        <v>303</v>
      </c>
      <c r="B481" s="214" t="s">
        <v>1206</v>
      </c>
      <c r="C481" s="570" t="s">
        <v>1219</v>
      </c>
      <c r="D481" s="207" t="s">
        <v>1222</v>
      </c>
      <c r="E481" s="195" t="s">
        <v>393</v>
      </c>
      <c r="F481" s="208" t="s">
        <v>1274</v>
      </c>
      <c r="G481" s="571" t="s">
        <v>1278</v>
      </c>
      <c r="H481" s="571" t="s">
        <v>1276</v>
      </c>
      <c r="I481" s="205" t="s">
        <v>1235</v>
      </c>
      <c r="J481" s="205" t="s">
        <v>1277</v>
      </c>
      <c r="K481" s="215">
        <v>0.3</v>
      </c>
      <c r="L481" s="217"/>
      <c r="M481" s="201">
        <v>12</v>
      </c>
      <c r="N481" s="201">
        <v>12</v>
      </c>
      <c r="O481" s="202">
        <f t="shared" si="14"/>
        <v>1</v>
      </c>
      <c r="P481" s="201">
        <v>333</v>
      </c>
      <c r="Q481" s="203">
        <f t="shared" si="15"/>
        <v>333.33333333333337</v>
      </c>
      <c r="R481" s="213" t="s">
        <v>1733</v>
      </c>
    </row>
    <row r="482" spans="1:18" ht="42" x14ac:dyDescent="0.15">
      <c r="A482" s="567" t="s">
        <v>303</v>
      </c>
      <c r="B482" s="214" t="s">
        <v>1206</v>
      </c>
      <c r="C482" s="570" t="s">
        <v>1224</v>
      </c>
      <c r="D482" s="207" t="s">
        <v>1222</v>
      </c>
      <c r="E482" s="195" t="s">
        <v>1225</v>
      </c>
      <c r="F482" s="208" t="s">
        <v>1274</v>
      </c>
      <c r="G482" s="569" t="s">
        <v>1278</v>
      </c>
      <c r="H482" s="571" t="s">
        <v>1276</v>
      </c>
      <c r="I482" s="205" t="s">
        <v>1235</v>
      </c>
      <c r="J482" s="205" t="s">
        <v>1277</v>
      </c>
      <c r="K482" s="215">
        <v>0.2</v>
      </c>
      <c r="L482" s="216"/>
      <c r="M482" s="201">
        <v>8</v>
      </c>
      <c r="N482" s="201">
        <v>8</v>
      </c>
      <c r="O482" s="202">
        <f t="shared" si="14"/>
        <v>1</v>
      </c>
      <c r="P482" s="201">
        <v>500</v>
      </c>
      <c r="Q482" s="203">
        <f t="shared" si="15"/>
        <v>500</v>
      </c>
      <c r="R482" s="213" t="s">
        <v>1733</v>
      </c>
    </row>
    <row r="483" spans="1:18" ht="42" x14ac:dyDescent="0.15">
      <c r="A483" s="567" t="s">
        <v>303</v>
      </c>
      <c r="B483" s="214" t="s">
        <v>1206</v>
      </c>
      <c r="C483" s="570" t="s">
        <v>1219</v>
      </c>
      <c r="D483" s="207" t="s">
        <v>1226</v>
      </c>
      <c r="E483" s="195" t="s">
        <v>393</v>
      </c>
      <c r="F483" s="208" t="s">
        <v>1274</v>
      </c>
      <c r="G483" s="571" t="s">
        <v>1278</v>
      </c>
      <c r="H483" s="571" t="s">
        <v>1276</v>
      </c>
      <c r="I483" s="205" t="s">
        <v>1235</v>
      </c>
      <c r="J483" s="205" t="s">
        <v>1277</v>
      </c>
      <c r="K483" s="215">
        <v>0.5</v>
      </c>
      <c r="L483" s="217"/>
      <c r="M483" s="201">
        <v>5</v>
      </c>
      <c r="N483" s="201">
        <v>5</v>
      </c>
      <c r="O483" s="202">
        <f t="shared" si="14"/>
        <v>1</v>
      </c>
      <c r="P483" s="201">
        <v>200</v>
      </c>
      <c r="Q483" s="203">
        <f t="shared" si="15"/>
        <v>200</v>
      </c>
      <c r="R483" s="213" t="s">
        <v>1733</v>
      </c>
    </row>
    <row r="484" spans="1:18" ht="42" x14ac:dyDescent="0.15">
      <c r="A484" s="567" t="s">
        <v>303</v>
      </c>
      <c r="B484" s="214" t="s">
        <v>1206</v>
      </c>
      <c r="C484" s="570" t="s">
        <v>1227</v>
      </c>
      <c r="D484" s="207" t="s">
        <v>1226</v>
      </c>
      <c r="E484" s="195" t="s">
        <v>1228</v>
      </c>
      <c r="F484" s="208" t="s">
        <v>1274</v>
      </c>
      <c r="G484" s="569" t="s">
        <v>1278</v>
      </c>
      <c r="H484" s="571" t="s">
        <v>1276</v>
      </c>
      <c r="I484" s="205" t="s">
        <v>1235</v>
      </c>
      <c r="J484" s="205" t="s">
        <v>1277</v>
      </c>
      <c r="K484" s="215">
        <v>0.5</v>
      </c>
      <c r="L484" s="216"/>
      <c r="M484" s="201">
        <v>7</v>
      </c>
      <c r="N484" s="201">
        <v>7</v>
      </c>
      <c r="O484" s="202">
        <f t="shared" si="14"/>
        <v>1</v>
      </c>
      <c r="P484" s="201">
        <v>200</v>
      </c>
      <c r="Q484" s="203">
        <f t="shared" si="15"/>
        <v>199.99999999999997</v>
      </c>
      <c r="R484" s="213" t="s">
        <v>1733</v>
      </c>
    </row>
    <row r="485" spans="1:18" ht="42" x14ac:dyDescent="0.15">
      <c r="A485" s="567" t="s">
        <v>303</v>
      </c>
      <c r="B485" s="214" t="s">
        <v>1206</v>
      </c>
      <c r="C485" s="570" t="s">
        <v>1184</v>
      </c>
      <c r="D485" s="207" t="s">
        <v>1207</v>
      </c>
      <c r="E485" s="195" t="s">
        <v>393</v>
      </c>
      <c r="F485" s="208" t="s">
        <v>1274</v>
      </c>
      <c r="G485" s="571" t="s">
        <v>1279</v>
      </c>
      <c r="H485" s="571" t="s">
        <v>1276</v>
      </c>
      <c r="I485" s="205" t="s">
        <v>1235</v>
      </c>
      <c r="J485" s="205" t="s">
        <v>1277</v>
      </c>
      <c r="K485" s="215">
        <v>0.05</v>
      </c>
      <c r="L485" s="217"/>
      <c r="M485" s="201">
        <v>613</v>
      </c>
      <c r="N485" s="201">
        <v>613</v>
      </c>
      <c r="O485" s="202">
        <f t="shared" si="14"/>
        <v>1</v>
      </c>
      <c r="P485" s="201">
        <v>2000</v>
      </c>
      <c r="Q485" s="203">
        <f t="shared" si="15"/>
        <v>2000</v>
      </c>
      <c r="R485" s="213" t="s">
        <v>1733</v>
      </c>
    </row>
    <row r="486" spans="1:18" ht="42" x14ac:dyDescent="0.15">
      <c r="A486" s="567" t="s">
        <v>303</v>
      </c>
      <c r="B486" s="214" t="s">
        <v>1206</v>
      </c>
      <c r="C486" s="570" t="s">
        <v>1213</v>
      </c>
      <c r="D486" s="207" t="s">
        <v>1214</v>
      </c>
      <c r="E486" s="195" t="s">
        <v>1215</v>
      </c>
      <c r="F486" s="208" t="s">
        <v>1274</v>
      </c>
      <c r="G486" s="569" t="s">
        <v>1279</v>
      </c>
      <c r="H486" s="571" t="s">
        <v>1276</v>
      </c>
      <c r="I486" s="205" t="s">
        <v>1235</v>
      </c>
      <c r="J486" s="205" t="s">
        <v>1277</v>
      </c>
      <c r="K486" s="215">
        <v>0.1</v>
      </c>
      <c r="L486" s="216"/>
      <c r="M486" s="201">
        <v>8</v>
      </c>
      <c r="N486" s="201">
        <v>8</v>
      </c>
      <c r="O486" s="202">
        <f t="shared" si="14"/>
        <v>1</v>
      </c>
      <c r="P486" s="201">
        <v>1000</v>
      </c>
      <c r="Q486" s="203">
        <f t="shared" si="15"/>
        <v>1000</v>
      </c>
      <c r="R486" s="213" t="s">
        <v>1733</v>
      </c>
    </row>
    <row r="487" spans="1:18" ht="42" x14ac:dyDescent="0.15">
      <c r="A487" s="567" t="s">
        <v>303</v>
      </c>
      <c r="B487" s="214" t="s">
        <v>1206</v>
      </c>
      <c r="C487" s="570" t="s">
        <v>1216</v>
      </c>
      <c r="D487" s="207" t="s">
        <v>1214</v>
      </c>
      <c r="E487" s="195" t="s">
        <v>1217</v>
      </c>
      <c r="F487" s="208" t="s">
        <v>1274</v>
      </c>
      <c r="G487" s="571" t="s">
        <v>1279</v>
      </c>
      <c r="H487" s="571" t="s">
        <v>1276</v>
      </c>
      <c r="I487" s="205" t="s">
        <v>1235</v>
      </c>
      <c r="J487" s="205" t="s">
        <v>1277</v>
      </c>
      <c r="K487" s="215">
        <v>0.1</v>
      </c>
      <c r="L487" s="217"/>
      <c r="M487" s="201">
        <v>8</v>
      </c>
      <c r="N487" s="201">
        <v>8</v>
      </c>
      <c r="O487" s="202">
        <f t="shared" si="14"/>
        <v>1</v>
      </c>
      <c r="P487" s="201">
        <v>1000</v>
      </c>
      <c r="Q487" s="203">
        <f t="shared" si="15"/>
        <v>1000</v>
      </c>
      <c r="R487" s="213" t="s">
        <v>1733</v>
      </c>
    </row>
    <row r="488" spans="1:18" ht="42" x14ac:dyDescent="0.15">
      <c r="A488" s="567" t="s">
        <v>303</v>
      </c>
      <c r="B488" s="214" t="s">
        <v>1206</v>
      </c>
      <c r="C488" s="570" t="s">
        <v>1184</v>
      </c>
      <c r="D488" s="207" t="s">
        <v>1214</v>
      </c>
      <c r="E488" s="195" t="s">
        <v>393</v>
      </c>
      <c r="F488" s="208" t="s">
        <v>1274</v>
      </c>
      <c r="G488" s="569" t="s">
        <v>1279</v>
      </c>
      <c r="H488" s="571" t="s">
        <v>1276</v>
      </c>
      <c r="I488" s="205" t="s">
        <v>1235</v>
      </c>
      <c r="J488" s="205" t="s">
        <v>1277</v>
      </c>
      <c r="K488" s="215">
        <v>0.1</v>
      </c>
      <c r="L488" s="216"/>
      <c r="M488" s="201">
        <v>42</v>
      </c>
      <c r="N488" s="201">
        <v>42</v>
      </c>
      <c r="O488" s="202">
        <f t="shared" si="14"/>
        <v>1</v>
      </c>
      <c r="P488" s="201">
        <v>1000</v>
      </c>
      <c r="Q488" s="203">
        <f t="shared" si="15"/>
        <v>999.99999999999989</v>
      </c>
      <c r="R488" s="213" t="s">
        <v>1733</v>
      </c>
    </row>
    <row r="489" spans="1:18" ht="42" x14ac:dyDescent="0.15">
      <c r="A489" s="567" t="s">
        <v>303</v>
      </c>
      <c r="B489" s="214" t="s">
        <v>1206</v>
      </c>
      <c r="C489" s="570" t="s">
        <v>1203</v>
      </c>
      <c r="D489" s="207" t="s">
        <v>1218</v>
      </c>
      <c r="E489" s="195" t="s">
        <v>393</v>
      </c>
      <c r="F489" s="208" t="s">
        <v>1274</v>
      </c>
      <c r="G489" s="571" t="s">
        <v>1279</v>
      </c>
      <c r="H489" s="571" t="s">
        <v>1276</v>
      </c>
      <c r="I489" s="205" t="s">
        <v>1235</v>
      </c>
      <c r="J489" s="205" t="s">
        <v>1277</v>
      </c>
      <c r="K489" s="215">
        <v>0.15</v>
      </c>
      <c r="L489" s="217"/>
      <c r="M489" s="201">
        <v>99</v>
      </c>
      <c r="N489" s="201">
        <v>99</v>
      </c>
      <c r="O489" s="202">
        <f t="shared" si="14"/>
        <v>1</v>
      </c>
      <c r="P489" s="201">
        <v>667</v>
      </c>
      <c r="Q489" s="203">
        <f t="shared" si="15"/>
        <v>666.66666666666674</v>
      </c>
      <c r="R489" s="213" t="s">
        <v>1733</v>
      </c>
    </row>
    <row r="490" spans="1:18" ht="42" x14ac:dyDescent="0.15">
      <c r="A490" s="567" t="s">
        <v>303</v>
      </c>
      <c r="B490" s="214" t="s">
        <v>1206</v>
      </c>
      <c r="C490" s="570" t="s">
        <v>1219</v>
      </c>
      <c r="D490" s="207" t="s">
        <v>1218</v>
      </c>
      <c r="E490" s="195" t="s">
        <v>393</v>
      </c>
      <c r="F490" s="208" t="s">
        <v>1274</v>
      </c>
      <c r="G490" s="569" t="s">
        <v>1279</v>
      </c>
      <c r="H490" s="571" t="s">
        <v>1276</v>
      </c>
      <c r="I490" s="205" t="s">
        <v>1235</v>
      </c>
      <c r="J490" s="205" t="s">
        <v>1277</v>
      </c>
      <c r="K490" s="215">
        <v>0.15</v>
      </c>
      <c r="L490" s="216"/>
      <c r="M490" s="201">
        <v>19</v>
      </c>
      <c r="N490" s="201">
        <v>19</v>
      </c>
      <c r="O490" s="202">
        <f t="shared" si="14"/>
        <v>1</v>
      </c>
      <c r="P490" s="201">
        <v>667</v>
      </c>
      <c r="Q490" s="203">
        <f t="shared" si="15"/>
        <v>666.66666666666663</v>
      </c>
      <c r="R490" s="213" t="s">
        <v>1733</v>
      </c>
    </row>
    <row r="491" spans="1:18" ht="42" x14ac:dyDescent="0.15">
      <c r="A491" s="567" t="s">
        <v>303</v>
      </c>
      <c r="B491" s="214" t="s">
        <v>1206</v>
      </c>
      <c r="C491" s="570" t="s">
        <v>1220</v>
      </c>
      <c r="D491" s="207" t="s">
        <v>1218</v>
      </c>
      <c r="E491" s="195" t="s">
        <v>393</v>
      </c>
      <c r="F491" s="208" t="s">
        <v>1274</v>
      </c>
      <c r="G491" s="571" t="s">
        <v>1279</v>
      </c>
      <c r="H491" s="571" t="s">
        <v>1276</v>
      </c>
      <c r="I491" s="205" t="s">
        <v>1235</v>
      </c>
      <c r="J491" s="205" t="s">
        <v>1277</v>
      </c>
      <c r="K491" s="215">
        <v>0.15</v>
      </c>
      <c r="L491" s="217"/>
      <c r="M491" s="201">
        <v>5</v>
      </c>
      <c r="N491" s="201">
        <v>5</v>
      </c>
      <c r="O491" s="202">
        <f t="shared" si="14"/>
        <v>1</v>
      </c>
      <c r="P491" s="201">
        <v>667</v>
      </c>
      <c r="Q491" s="203">
        <f t="shared" si="15"/>
        <v>666.66666666666674</v>
      </c>
      <c r="R491" s="213" t="s">
        <v>1733</v>
      </c>
    </row>
    <row r="492" spans="1:18" ht="42" x14ac:dyDescent="0.15">
      <c r="A492" s="567" t="s">
        <v>303</v>
      </c>
      <c r="B492" s="214" t="s">
        <v>1206</v>
      </c>
      <c r="C492" s="570" t="s">
        <v>1203</v>
      </c>
      <c r="D492" s="207" t="s">
        <v>1221</v>
      </c>
      <c r="E492" s="195" t="s">
        <v>393</v>
      </c>
      <c r="F492" s="208" t="s">
        <v>1274</v>
      </c>
      <c r="G492" s="569" t="s">
        <v>1279</v>
      </c>
      <c r="H492" s="571" t="s">
        <v>1276</v>
      </c>
      <c r="I492" s="205" t="s">
        <v>1235</v>
      </c>
      <c r="J492" s="205" t="s">
        <v>1277</v>
      </c>
      <c r="K492" s="215">
        <v>0.2</v>
      </c>
      <c r="L492" s="216"/>
      <c r="M492" s="201">
        <v>70</v>
      </c>
      <c r="N492" s="201">
        <v>70</v>
      </c>
      <c r="O492" s="202">
        <f t="shared" si="14"/>
        <v>1</v>
      </c>
      <c r="P492" s="201">
        <v>500</v>
      </c>
      <c r="Q492" s="203">
        <f t="shared" si="15"/>
        <v>499.99999999999994</v>
      </c>
      <c r="R492" s="213" t="s">
        <v>1733</v>
      </c>
    </row>
    <row r="493" spans="1:18" ht="42" x14ac:dyDescent="0.15">
      <c r="A493" s="567" t="s">
        <v>303</v>
      </c>
      <c r="B493" s="214" t="s">
        <v>1206</v>
      </c>
      <c r="C493" s="570" t="s">
        <v>1219</v>
      </c>
      <c r="D493" s="207" t="s">
        <v>1221</v>
      </c>
      <c r="E493" s="195" t="s">
        <v>393</v>
      </c>
      <c r="F493" s="208" t="s">
        <v>1274</v>
      </c>
      <c r="G493" s="571" t="s">
        <v>1279</v>
      </c>
      <c r="H493" s="571" t="s">
        <v>1276</v>
      </c>
      <c r="I493" s="205" t="s">
        <v>1235</v>
      </c>
      <c r="J493" s="205" t="s">
        <v>1277</v>
      </c>
      <c r="K493" s="215">
        <v>0.2</v>
      </c>
      <c r="L493" s="217"/>
      <c r="M493" s="201">
        <v>11</v>
      </c>
      <c r="N493" s="201">
        <v>11</v>
      </c>
      <c r="O493" s="202">
        <f t="shared" si="14"/>
        <v>1</v>
      </c>
      <c r="P493" s="201">
        <v>500</v>
      </c>
      <c r="Q493" s="203">
        <f t="shared" si="15"/>
        <v>499.99999999999994</v>
      </c>
      <c r="R493" s="213" t="s">
        <v>1733</v>
      </c>
    </row>
    <row r="494" spans="1:18" ht="42" x14ac:dyDescent="0.15">
      <c r="A494" s="567" t="s">
        <v>303</v>
      </c>
      <c r="B494" s="214" t="s">
        <v>1206</v>
      </c>
      <c r="C494" s="570" t="s">
        <v>1213</v>
      </c>
      <c r="D494" s="207" t="s">
        <v>1222</v>
      </c>
      <c r="E494" s="195" t="s">
        <v>1223</v>
      </c>
      <c r="F494" s="208" t="s">
        <v>1274</v>
      </c>
      <c r="G494" s="569" t="s">
        <v>1279</v>
      </c>
      <c r="H494" s="571" t="s">
        <v>1276</v>
      </c>
      <c r="I494" s="205" t="s">
        <v>1235</v>
      </c>
      <c r="J494" s="205" t="s">
        <v>1277</v>
      </c>
      <c r="K494" s="215">
        <v>0.2</v>
      </c>
      <c r="L494" s="216"/>
      <c r="M494" s="201">
        <v>8</v>
      </c>
      <c r="N494" s="201">
        <v>8</v>
      </c>
      <c r="O494" s="202">
        <f t="shared" si="14"/>
        <v>1</v>
      </c>
      <c r="P494" s="201">
        <v>500</v>
      </c>
      <c r="Q494" s="203">
        <f t="shared" si="15"/>
        <v>500</v>
      </c>
      <c r="R494" s="213" t="s">
        <v>1733</v>
      </c>
    </row>
    <row r="495" spans="1:18" ht="42" x14ac:dyDescent="0.15">
      <c r="A495" s="567" t="s">
        <v>303</v>
      </c>
      <c r="B495" s="214" t="s">
        <v>1206</v>
      </c>
      <c r="C495" s="570" t="s">
        <v>1219</v>
      </c>
      <c r="D495" s="207" t="s">
        <v>1222</v>
      </c>
      <c r="E495" s="195" t="s">
        <v>393</v>
      </c>
      <c r="F495" s="208" t="s">
        <v>1274</v>
      </c>
      <c r="G495" s="571" t="s">
        <v>1279</v>
      </c>
      <c r="H495" s="571" t="s">
        <v>1276</v>
      </c>
      <c r="I495" s="205" t="s">
        <v>1235</v>
      </c>
      <c r="J495" s="205" t="s">
        <v>1277</v>
      </c>
      <c r="K495" s="215">
        <v>0.3</v>
      </c>
      <c r="L495" s="217"/>
      <c r="M495" s="201">
        <v>12</v>
      </c>
      <c r="N495" s="201">
        <v>12</v>
      </c>
      <c r="O495" s="202">
        <f t="shared" si="14"/>
        <v>1</v>
      </c>
      <c r="P495" s="201">
        <v>333</v>
      </c>
      <c r="Q495" s="203">
        <f t="shared" si="15"/>
        <v>333.33333333333337</v>
      </c>
      <c r="R495" s="213" t="s">
        <v>1733</v>
      </c>
    </row>
    <row r="496" spans="1:18" ht="42" x14ac:dyDescent="0.15">
      <c r="A496" s="567" t="s">
        <v>303</v>
      </c>
      <c r="B496" s="214" t="s">
        <v>1206</v>
      </c>
      <c r="C496" s="570" t="s">
        <v>1224</v>
      </c>
      <c r="D496" s="207" t="s">
        <v>1222</v>
      </c>
      <c r="E496" s="195" t="s">
        <v>1225</v>
      </c>
      <c r="F496" s="208" t="s">
        <v>1274</v>
      </c>
      <c r="G496" s="569" t="s">
        <v>1279</v>
      </c>
      <c r="H496" s="571" t="s">
        <v>1276</v>
      </c>
      <c r="I496" s="205" t="s">
        <v>1235</v>
      </c>
      <c r="J496" s="205" t="s">
        <v>1277</v>
      </c>
      <c r="K496" s="215">
        <v>0.2</v>
      </c>
      <c r="L496" s="216"/>
      <c r="M496" s="201">
        <v>8</v>
      </c>
      <c r="N496" s="201">
        <v>8</v>
      </c>
      <c r="O496" s="202">
        <f t="shared" si="14"/>
        <v>1</v>
      </c>
      <c r="P496" s="201">
        <v>500</v>
      </c>
      <c r="Q496" s="203">
        <f t="shared" si="15"/>
        <v>500</v>
      </c>
      <c r="R496" s="213" t="s">
        <v>1733</v>
      </c>
    </row>
    <row r="497" spans="1:18" ht="42" x14ac:dyDescent="0.15">
      <c r="A497" s="567" t="s">
        <v>303</v>
      </c>
      <c r="B497" s="214" t="s">
        <v>1206</v>
      </c>
      <c r="C497" s="570" t="s">
        <v>1219</v>
      </c>
      <c r="D497" s="207" t="s">
        <v>1226</v>
      </c>
      <c r="E497" s="195" t="s">
        <v>393</v>
      </c>
      <c r="F497" s="208" t="s">
        <v>1274</v>
      </c>
      <c r="G497" s="571" t="s">
        <v>1279</v>
      </c>
      <c r="H497" s="571" t="s">
        <v>1276</v>
      </c>
      <c r="I497" s="205" t="s">
        <v>1235</v>
      </c>
      <c r="J497" s="205" t="s">
        <v>1277</v>
      </c>
      <c r="K497" s="215">
        <v>0.5</v>
      </c>
      <c r="L497" s="217"/>
      <c r="M497" s="201">
        <v>5</v>
      </c>
      <c r="N497" s="201">
        <v>5</v>
      </c>
      <c r="O497" s="202">
        <f t="shared" si="14"/>
        <v>1</v>
      </c>
      <c r="P497" s="201">
        <v>200</v>
      </c>
      <c r="Q497" s="203">
        <f t="shared" si="15"/>
        <v>200</v>
      </c>
      <c r="R497" s="213" t="s">
        <v>1733</v>
      </c>
    </row>
    <row r="498" spans="1:18" ht="42" x14ac:dyDescent="0.15">
      <c r="A498" s="567" t="s">
        <v>303</v>
      </c>
      <c r="B498" s="214" t="s">
        <v>1206</v>
      </c>
      <c r="C498" s="570" t="s">
        <v>1227</v>
      </c>
      <c r="D498" s="207" t="s">
        <v>1226</v>
      </c>
      <c r="E498" s="195" t="s">
        <v>1228</v>
      </c>
      <c r="F498" s="208" t="s">
        <v>1274</v>
      </c>
      <c r="G498" s="569" t="s">
        <v>1279</v>
      </c>
      <c r="H498" s="571" t="s">
        <v>1276</v>
      </c>
      <c r="I498" s="205" t="s">
        <v>1235</v>
      </c>
      <c r="J498" s="205" t="s">
        <v>1277</v>
      </c>
      <c r="K498" s="215">
        <v>0.5</v>
      </c>
      <c r="L498" s="216"/>
      <c r="M498" s="201">
        <v>7</v>
      </c>
      <c r="N498" s="201">
        <v>7</v>
      </c>
      <c r="O498" s="202">
        <f t="shared" si="14"/>
        <v>1</v>
      </c>
      <c r="P498" s="201">
        <v>200</v>
      </c>
      <c r="Q498" s="203">
        <f t="shared" si="15"/>
        <v>199.99999999999997</v>
      </c>
      <c r="R498" s="213" t="s">
        <v>1733</v>
      </c>
    </row>
    <row r="499" spans="1:18" ht="42" x14ac:dyDescent="0.15">
      <c r="A499" s="567" t="s">
        <v>303</v>
      </c>
      <c r="B499" s="214" t="s">
        <v>1206</v>
      </c>
      <c r="C499" s="570" t="s">
        <v>1184</v>
      </c>
      <c r="D499" s="207" t="s">
        <v>1207</v>
      </c>
      <c r="E499" s="195" t="s">
        <v>393</v>
      </c>
      <c r="F499" s="208" t="s">
        <v>1274</v>
      </c>
      <c r="G499" s="571" t="s">
        <v>1280</v>
      </c>
      <c r="H499" s="571" t="s">
        <v>1276</v>
      </c>
      <c r="I499" s="205" t="s">
        <v>1235</v>
      </c>
      <c r="J499" s="205" t="s">
        <v>1277</v>
      </c>
      <c r="K499" s="215">
        <v>0.05</v>
      </c>
      <c r="L499" s="217"/>
      <c r="M499" s="201">
        <v>613</v>
      </c>
      <c r="N499" s="201">
        <v>613</v>
      </c>
      <c r="O499" s="202">
        <f t="shared" si="14"/>
        <v>1</v>
      </c>
      <c r="P499" s="201">
        <v>2000</v>
      </c>
      <c r="Q499" s="203">
        <f t="shared" si="15"/>
        <v>2000</v>
      </c>
      <c r="R499" s="213" t="s">
        <v>1733</v>
      </c>
    </row>
    <row r="500" spans="1:18" ht="42" x14ac:dyDescent="0.15">
      <c r="A500" s="567" t="s">
        <v>303</v>
      </c>
      <c r="B500" s="214" t="s">
        <v>1206</v>
      </c>
      <c r="C500" s="570" t="s">
        <v>1213</v>
      </c>
      <c r="D500" s="207" t="s">
        <v>1214</v>
      </c>
      <c r="E500" s="195" t="s">
        <v>1215</v>
      </c>
      <c r="F500" s="208" t="s">
        <v>1274</v>
      </c>
      <c r="G500" s="569" t="s">
        <v>1280</v>
      </c>
      <c r="H500" s="571" t="s">
        <v>1276</v>
      </c>
      <c r="I500" s="205" t="s">
        <v>1235</v>
      </c>
      <c r="J500" s="205" t="s">
        <v>1277</v>
      </c>
      <c r="K500" s="215">
        <v>0.1</v>
      </c>
      <c r="L500" s="216"/>
      <c r="M500" s="201">
        <v>8</v>
      </c>
      <c r="N500" s="201">
        <v>8</v>
      </c>
      <c r="O500" s="202">
        <f t="shared" si="14"/>
        <v>1</v>
      </c>
      <c r="P500" s="201">
        <v>1000</v>
      </c>
      <c r="Q500" s="203">
        <f t="shared" si="15"/>
        <v>1000</v>
      </c>
      <c r="R500" s="213" t="s">
        <v>1733</v>
      </c>
    </row>
    <row r="501" spans="1:18" ht="42" x14ac:dyDescent="0.15">
      <c r="A501" s="567" t="s">
        <v>303</v>
      </c>
      <c r="B501" s="214" t="s">
        <v>1206</v>
      </c>
      <c r="C501" s="570" t="s">
        <v>1216</v>
      </c>
      <c r="D501" s="207" t="s">
        <v>1214</v>
      </c>
      <c r="E501" s="195" t="s">
        <v>1217</v>
      </c>
      <c r="F501" s="208" t="s">
        <v>1274</v>
      </c>
      <c r="G501" s="571" t="s">
        <v>1280</v>
      </c>
      <c r="H501" s="571" t="s">
        <v>1276</v>
      </c>
      <c r="I501" s="205" t="s">
        <v>1235</v>
      </c>
      <c r="J501" s="205" t="s">
        <v>1277</v>
      </c>
      <c r="K501" s="215">
        <v>0.1</v>
      </c>
      <c r="L501" s="217"/>
      <c r="M501" s="201">
        <v>8</v>
      </c>
      <c r="N501" s="201">
        <v>8</v>
      </c>
      <c r="O501" s="202">
        <f t="shared" si="14"/>
        <v>1</v>
      </c>
      <c r="P501" s="201">
        <v>1000</v>
      </c>
      <c r="Q501" s="203">
        <f t="shared" si="15"/>
        <v>1000</v>
      </c>
      <c r="R501" s="213" t="s">
        <v>1733</v>
      </c>
    </row>
    <row r="502" spans="1:18" ht="42" x14ac:dyDescent="0.15">
      <c r="A502" s="567" t="s">
        <v>303</v>
      </c>
      <c r="B502" s="214" t="s">
        <v>1206</v>
      </c>
      <c r="C502" s="570" t="s">
        <v>1184</v>
      </c>
      <c r="D502" s="207" t="s">
        <v>1214</v>
      </c>
      <c r="E502" s="195" t="s">
        <v>393</v>
      </c>
      <c r="F502" s="208" t="s">
        <v>1274</v>
      </c>
      <c r="G502" s="569" t="s">
        <v>1280</v>
      </c>
      <c r="H502" s="571" t="s">
        <v>1276</v>
      </c>
      <c r="I502" s="205" t="s">
        <v>1235</v>
      </c>
      <c r="J502" s="205" t="s">
        <v>1277</v>
      </c>
      <c r="K502" s="215">
        <v>0.1</v>
      </c>
      <c r="L502" s="216"/>
      <c r="M502" s="201">
        <v>42</v>
      </c>
      <c r="N502" s="201">
        <v>42</v>
      </c>
      <c r="O502" s="202">
        <f t="shared" si="14"/>
        <v>1</v>
      </c>
      <c r="P502" s="201">
        <v>1000</v>
      </c>
      <c r="Q502" s="203">
        <f t="shared" si="15"/>
        <v>999.99999999999989</v>
      </c>
      <c r="R502" s="213" t="s">
        <v>1733</v>
      </c>
    </row>
    <row r="503" spans="1:18" ht="42" x14ac:dyDescent="0.15">
      <c r="A503" s="567" t="s">
        <v>303</v>
      </c>
      <c r="B503" s="214" t="s">
        <v>1206</v>
      </c>
      <c r="C503" s="570" t="s">
        <v>1203</v>
      </c>
      <c r="D503" s="207" t="s">
        <v>1218</v>
      </c>
      <c r="E503" s="195" t="s">
        <v>393</v>
      </c>
      <c r="F503" s="208" t="s">
        <v>1274</v>
      </c>
      <c r="G503" s="571" t="s">
        <v>1280</v>
      </c>
      <c r="H503" s="571" t="s">
        <v>1276</v>
      </c>
      <c r="I503" s="205" t="s">
        <v>1235</v>
      </c>
      <c r="J503" s="205" t="s">
        <v>1277</v>
      </c>
      <c r="K503" s="215">
        <v>0.15</v>
      </c>
      <c r="L503" s="217"/>
      <c r="M503" s="201">
        <v>99</v>
      </c>
      <c r="N503" s="201">
        <v>99</v>
      </c>
      <c r="O503" s="202">
        <f t="shared" si="14"/>
        <v>1</v>
      </c>
      <c r="P503" s="201">
        <v>667</v>
      </c>
      <c r="Q503" s="203">
        <f t="shared" si="15"/>
        <v>666.66666666666674</v>
      </c>
      <c r="R503" s="213" t="s">
        <v>1733</v>
      </c>
    </row>
    <row r="504" spans="1:18" ht="42" x14ac:dyDescent="0.15">
      <c r="A504" s="567" t="s">
        <v>303</v>
      </c>
      <c r="B504" s="214" t="s">
        <v>1206</v>
      </c>
      <c r="C504" s="570" t="s">
        <v>1219</v>
      </c>
      <c r="D504" s="207" t="s">
        <v>1218</v>
      </c>
      <c r="E504" s="195" t="s">
        <v>393</v>
      </c>
      <c r="F504" s="208" t="s">
        <v>1274</v>
      </c>
      <c r="G504" s="569" t="s">
        <v>1280</v>
      </c>
      <c r="H504" s="571" t="s">
        <v>1276</v>
      </c>
      <c r="I504" s="205" t="s">
        <v>1235</v>
      </c>
      <c r="J504" s="205" t="s">
        <v>1277</v>
      </c>
      <c r="K504" s="215">
        <v>0.15</v>
      </c>
      <c r="L504" s="216"/>
      <c r="M504" s="201">
        <v>19</v>
      </c>
      <c r="N504" s="201">
        <v>19</v>
      </c>
      <c r="O504" s="202">
        <f t="shared" si="14"/>
        <v>1</v>
      </c>
      <c r="P504" s="201">
        <v>667</v>
      </c>
      <c r="Q504" s="203">
        <f t="shared" si="15"/>
        <v>666.66666666666663</v>
      </c>
      <c r="R504" s="213" t="s">
        <v>1733</v>
      </c>
    </row>
    <row r="505" spans="1:18" ht="42" x14ac:dyDescent="0.15">
      <c r="A505" s="567" t="s">
        <v>303</v>
      </c>
      <c r="B505" s="214" t="s">
        <v>1206</v>
      </c>
      <c r="C505" s="570" t="s">
        <v>1220</v>
      </c>
      <c r="D505" s="207" t="s">
        <v>1218</v>
      </c>
      <c r="E505" s="195" t="s">
        <v>393</v>
      </c>
      <c r="F505" s="208" t="s">
        <v>1274</v>
      </c>
      <c r="G505" s="571" t="s">
        <v>1280</v>
      </c>
      <c r="H505" s="571" t="s">
        <v>1276</v>
      </c>
      <c r="I505" s="205" t="s">
        <v>1235</v>
      </c>
      <c r="J505" s="205" t="s">
        <v>1277</v>
      </c>
      <c r="K505" s="215">
        <v>0.15</v>
      </c>
      <c r="L505" s="217"/>
      <c r="M505" s="201">
        <v>5</v>
      </c>
      <c r="N505" s="201">
        <v>5</v>
      </c>
      <c r="O505" s="202">
        <f t="shared" si="14"/>
        <v>1</v>
      </c>
      <c r="P505" s="201">
        <v>667</v>
      </c>
      <c r="Q505" s="203">
        <f t="shared" si="15"/>
        <v>666.66666666666674</v>
      </c>
      <c r="R505" s="213" t="s">
        <v>1733</v>
      </c>
    </row>
    <row r="506" spans="1:18" ht="42" x14ac:dyDescent="0.15">
      <c r="A506" s="567" t="s">
        <v>303</v>
      </c>
      <c r="B506" s="214" t="s">
        <v>1206</v>
      </c>
      <c r="C506" s="570" t="s">
        <v>1203</v>
      </c>
      <c r="D506" s="207" t="s">
        <v>1221</v>
      </c>
      <c r="E506" s="195" t="s">
        <v>393</v>
      </c>
      <c r="F506" s="208" t="s">
        <v>1274</v>
      </c>
      <c r="G506" s="569" t="s">
        <v>1280</v>
      </c>
      <c r="H506" s="571" t="s">
        <v>1276</v>
      </c>
      <c r="I506" s="205" t="s">
        <v>1235</v>
      </c>
      <c r="J506" s="205" t="s">
        <v>1277</v>
      </c>
      <c r="K506" s="215">
        <v>0.2</v>
      </c>
      <c r="L506" s="216"/>
      <c r="M506" s="201">
        <v>70</v>
      </c>
      <c r="N506" s="201">
        <v>70</v>
      </c>
      <c r="O506" s="202">
        <f t="shared" si="14"/>
        <v>1</v>
      </c>
      <c r="P506" s="201">
        <v>500</v>
      </c>
      <c r="Q506" s="203">
        <f t="shared" si="15"/>
        <v>499.99999999999994</v>
      </c>
      <c r="R506" s="213" t="s">
        <v>1733</v>
      </c>
    </row>
    <row r="507" spans="1:18" ht="42" x14ac:dyDescent="0.15">
      <c r="A507" s="567" t="s">
        <v>303</v>
      </c>
      <c r="B507" s="214" t="s">
        <v>1206</v>
      </c>
      <c r="C507" s="570" t="s">
        <v>1219</v>
      </c>
      <c r="D507" s="207" t="s">
        <v>1221</v>
      </c>
      <c r="E507" s="195" t="s">
        <v>393</v>
      </c>
      <c r="F507" s="208" t="s">
        <v>1274</v>
      </c>
      <c r="G507" s="571" t="s">
        <v>1280</v>
      </c>
      <c r="H507" s="571" t="s">
        <v>1276</v>
      </c>
      <c r="I507" s="205" t="s">
        <v>1235</v>
      </c>
      <c r="J507" s="205" t="s">
        <v>1277</v>
      </c>
      <c r="K507" s="215">
        <v>0.2</v>
      </c>
      <c r="L507" s="217"/>
      <c r="M507" s="201">
        <v>11</v>
      </c>
      <c r="N507" s="201">
        <v>11</v>
      </c>
      <c r="O507" s="202">
        <f t="shared" si="14"/>
        <v>1</v>
      </c>
      <c r="P507" s="201">
        <v>500</v>
      </c>
      <c r="Q507" s="203">
        <f t="shared" si="15"/>
        <v>499.99999999999994</v>
      </c>
      <c r="R507" s="213" t="s">
        <v>1733</v>
      </c>
    </row>
    <row r="508" spans="1:18" ht="42" x14ac:dyDescent="0.15">
      <c r="A508" s="567" t="s">
        <v>303</v>
      </c>
      <c r="B508" s="214" t="s">
        <v>1206</v>
      </c>
      <c r="C508" s="570" t="s">
        <v>1213</v>
      </c>
      <c r="D508" s="207" t="s">
        <v>1222</v>
      </c>
      <c r="E508" s="195" t="s">
        <v>1223</v>
      </c>
      <c r="F508" s="208" t="s">
        <v>1274</v>
      </c>
      <c r="G508" s="569" t="s">
        <v>1280</v>
      </c>
      <c r="H508" s="571" t="s">
        <v>1276</v>
      </c>
      <c r="I508" s="205" t="s">
        <v>1235</v>
      </c>
      <c r="J508" s="205" t="s">
        <v>1277</v>
      </c>
      <c r="K508" s="215">
        <v>0.2</v>
      </c>
      <c r="L508" s="216"/>
      <c r="M508" s="201">
        <v>8</v>
      </c>
      <c r="N508" s="201">
        <v>8</v>
      </c>
      <c r="O508" s="202">
        <f t="shared" si="14"/>
        <v>1</v>
      </c>
      <c r="P508" s="201">
        <v>500</v>
      </c>
      <c r="Q508" s="203">
        <f t="shared" si="15"/>
        <v>500</v>
      </c>
      <c r="R508" s="213" t="s">
        <v>1733</v>
      </c>
    </row>
    <row r="509" spans="1:18" ht="42" x14ac:dyDescent="0.15">
      <c r="A509" s="567" t="s">
        <v>303</v>
      </c>
      <c r="B509" s="214" t="s">
        <v>1206</v>
      </c>
      <c r="C509" s="570" t="s">
        <v>1219</v>
      </c>
      <c r="D509" s="207" t="s">
        <v>1222</v>
      </c>
      <c r="E509" s="195" t="s">
        <v>393</v>
      </c>
      <c r="F509" s="208" t="s">
        <v>1274</v>
      </c>
      <c r="G509" s="571" t="s">
        <v>1280</v>
      </c>
      <c r="H509" s="571" t="s">
        <v>1276</v>
      </c>
      <c r="I509" s="205" t="s">
        <v>1235</v>
      </c>
      <c r="J509" s="205" t="s">
        <v>1277</v>
      </c>
      <c r="K509" s="215">
        <v>0.3</v>
      </c>
      <c r="L509" s="217"/>
      <c r="M509" s="201">
        <v>12</v>
      </c>
      <c r="N509" s="201">
        <v>12</v>
      </c>
      <c r="O509" s="202">
        <f t="shared" si="14"/>
        <v>1</v>
      </c>
      <c r="P509" s="201">
        <v>333</v>
      </c>
      <c r="Q509" s="203">
        <f t="shared" si="15"/>
        <v>333.33333333333337</v>
      </c>
      <c r="R509" s="213" t="s">
        <v>1733</v>
      </c>
    </row>
    <row r="510" spans="1:18" ht="42" x14ac:dyDescent="0.15">
      <c r="A510" s="567" t="s">
        <v>303</v>
      </c>
      <c r="B510" s="214" t="s">
        <v>1206</v>
      </c>
      <c r="C510" s="570" t="s">
        <v>1224</v>
      </c>
      <c r="D510" s="207" t="s">
        <v>1222</v>
      </c>
      <c r="E510" s="195" t="s">
        <v>1225</v>
      </c>
      <c r="F510" s="208" t="s">
        <v>1274</v>
      </c>
      <c r="G510" s="569" t="s">
        <v>1280</v>
      </c>
      <c r="H510" s="571" t="s">
        <v>1276</v>
      </c>
      <c r="I510" s="205" t="s">
        <v>1235</v>
      </c>
      <c r="J510" s="205" t="s">
        <v>1277</v>
      </c>
      <c r="K510" s="215">
        <v>0.2</v>
      </c>
      <c r="L510" s="216"/>
      <c r="M510" s="201">
        <v>8</v>
      </c>
      <c r="N510" s="201">
        <v>8</v>
      </c>
      <c r="O510" s="202">
        <f t="shared" si="14"/>
        <v>1</v>
      </c>
      <c r="P510" s="201">
        <v>500</v>
      </c>
      <c r="Q510" s="203">
        <f t="shared" si="15"/>
        <v>500</v>
      </c>
      <c r="R510" s="213" t="s">
        <v>1733</v>
      </c>
    </row>
    <row r="511" spans="1:18" ht="42" x14ac:dyDescent="0.15">
      <c r="A511" s="567" t="s">
        <v>303</v>
      </c>
      <c r="B511" s="214" t="s">
        <v>1206</v>
      </c>
      <c r="C511" s="570" t="s">
        <v>1219</v>
      </c>
      <c r="D511" s="207" t="s">
        <v>1226</v>
      </c>
      <c r="E511" s="195" t="s">
        <v>393</v>
      </c>
      <c r="F511" s="208" t="s">
        <v>1274</v>
      </c>
      <c r="G511" s="571" t="s">
        <v>1280</v>
      </c>
      <c r="H511" s="571" t="s">
        <v>1276</v>
      </c>
      <c r="I511" s="205" t="s">
        <v>1235</v>
      </c>
      <c r="J511" s="205" t="s">
        <v>1277</v>
      </c>
      <c r="K511" s="215">
        <v>0.5</v>
      </c>
      <c r="L511" s="217"/>
      <c r="M511" s="201">
        <v>5</v>
      </c>
      <c r="N511" s="201">
        <v>5</v>
      </c>
      <c r="O511" s="202">
        <f t="shared" si="14"/>
        <v>1</v>
      </c>
      <c r="P511" s="201">
        <v>200</v>
      </c>
      <c r="Q511" s="203">
        <f t="shared" si="15"/>
        <v>200</v>
      </c>
      <c r="R511" s="213" t="s">
        <v>1733</v>
      </c>
    </row>
    <row r="512" spans="1:18" ht="42" x14ac:dyDescent="0.15">
      <c r="A512" s="567" t="s">
        <v>303</v>
      </c>
      <c r="B512" s="214" t="s">
        <v>1206</v>
      </c>
      <c r="C512" s="570" t="s">
        <v>1227</v>
      </c>
      <c r="D512" s="207" t="s">
        <v>1226</v>
      </c>
      <c r="E512" s="195" t="s">
        <v>1228</v>
      </c>
      <c r="F512" s="208" t="s">
        <v>1274</v>
      </c>
      <c r="G512" s="569" t="s">
        <v>1280</v>
      </c>
      <c r="H512" s="571" t="s">
        <v>1276</v>
      </c>
      <c r="I512" s="205" t="s">
        <v>1235</v>
      </c>
      <c r="J512" s="205" t="s">
        <v>1277</v>
      </c>
      <c r="K512" s="215">
        <v>0.5</v>
      </c>
      <c r="L512" s="216"/>
      <c r="M512" s="201">
        <v>7</v>
      </c>
      <c r="N512" s="201">
        <v>7</v>
      </c>
      <c r="O512" s="202">
        <f t="shared" si="14"/>
        <v>1</v>
      </c>
      <c r="P512" s="201">
        <v>200</v>
      </c>
      <c r="Q512" s="203">
        <f t="shared" si="15"/>
        <v>199.99999999999997</v>
      </c>
      <c r="R512" s="213" t="s">
        <v>1733</v>
      </c>
    </row>
    <row r="513" spans="1:18" ht="42" x14ac:dyDescent="0.15">
      <c r="A513" s="567" t="s">
        <v>303</v>
      </c>
      <c r="B513" s="214" t="s">
        <v>1206</v>
      </c>
      <c r="C513" s="570" t="s">
        <v>1184</v>
      </c>
      <c r="D513" s="207" t="s">
        <v>1207</v>
      </c>
      <c r="E513" s="195" t="s">
        <v>393</v>
      </c>
      <c r="F513" s="208" t="s">
        <v>1274</v>
      </c>
      <c r="G513" s="571" t="s">
        <v>1281</v>
      </c>
      <c r="H513" s="571" t="s">
        <v>1276</v>
      </c>
      <c r="I513" s="205" t="s">
        <v>1235</v>
      </c>
      <c r="J513" s="205" t="s">
        <v>1277</v>
      </c>
      <c r="K513" s="215">
        <v>0.05</v>
      </c>
      <c r="L513" s="217"/>
      <c r="M513" s="201">
        <v>613</v>
      </c>
      <c r="N513" s="201">
        <v>613</v>
      </c>
      <c r="O513" s="202">
        <f t="shared" si="14"/>
        <v>1</v>
      </c>
      <c r="P513" s="201">
        <v>2000</v>
      </c>
      <c r="Q513" s="203">
        <f t="shared" si="15"/>
        <v>2000</v>
      </c>
      <c r="R513" s="213" t="s">
        <v>1733</v>
      </c>
    </row>
    <row r="514" spans="1:18" ht="42" x14ac:dyDescent="0.15">
      <c r="A514" s="567" t="s">
        <v>303</v>
      </c>
      <c r="B514" s="214" t="s">
        <v>1206</v>
      </c>
      <c r="C514" s="570" t="s">
        <v>1213</v>
      </c>
      <c r="D514" s="207" t="s">
        <v>1214</v>
      </c>
      <c r="E514" s="195" t="s">
        <v>1215</v>
      </c>
      <c r="F514" s="208" t="s">
        <v>1274</v>
      </c>
      <c r="G514" s="569" t="s">
        <v>1281</v>
      </c>
      <c r="H514" s="571" t="s">
        <v>1276</v>
      </c>
      <c r="I514" s="205" t="s">
        <v>1235</v>
      </c>
      <c r="J514" s="205" t="s">
        <v>1277</v>
      </c>
      <c r="K514" s="215">
        <v>0.1</v>
      </c>
      <c r="L514" s="216"/>
      <c r="M514" s="201">
        <v>8</v>
      </c>
      <c r="N514" s="201">
        <v>8</v>
      </c>
      <c r="O514" s="202">
        <f t="shared" si="14"/>
        <v>1</v>
      </c>
      <c r="P514" s="201">
        <v>1000</v>
      </c>
      <c r="Q514" s="203">
        <f t="shared" si="15"/>
        <v>1000</v>
      </c>
      <c r="R514" s="213" t="s">
        <v>1733</v>
      </c>
    </row>
    <row r="515" spans="1:18" ht="42" x14ac:dyDescent="0.15">
      <c r="A515" s="567" t="s">
        <v>303</v>
      </c>
      <c r="B515" s="214" t="s">
        <v>1206</v>
      </c>
      <c r="C515" s="570" t="s">
        <v>1216</v>
      </c>
      <c r="D515" s="207" t="s">
        <v>1214</v>
      </c>
      <c r="E515" s="195" t="s">
        <v>1217</v>
      </c>
      <c r="F515" s="208" t="s">
        <v>1274</v>
      </c>
      <c r="G515" s="571" t="s">
        <v>1281</v>
      </c>
      <c r="H515" s="571" t="s">
        <v>1276</v>
      </c>
      <c r="I515" s="205" t="s">
        <v>1235</v>
      </c>
      <c r="J515" s="205" t="s">
        <v>1277</v>
      </c>
      <c r="K515" s="215">
        <v>0.1</v>
      </c>
      <c r="L515" s="217"/>
      <c r="M515" s="201">
        <v>8</v>
      </c>
      <c r="N515" s="201">
        <v>8</v>
      </c>
      <c r="O515" s="202">
        <f t="shared" si="14"/>
        <v>1</v>
      </c>
      <c r="P515" s="201">
        <v>1000</v>
      </c>
      <c r="Q515" s="203">
        <f t="shared" si="15"/>
        <v>1000</v>
      </c>
      <c r="R515" s="213" t="s">
        <v>1733</v>
      </c>
    </row>
    <row r="516" spans="1:18" ht="42" x14ac:dyDescent="0.15">
      <c r="A516" s="567" t="s">
        <v>303</v>
      </c>
      <c r="B516" s="214" t="s">
        <v>1206</v>
      </c>
      <c r="C516" s="570" t="s">
        <v>1184</v>
      </c>
      <c r="D516" s="207" t="s">
        <v>1214</v>
      </c>
      <c r="E516" s="195" t="s">
        <v>393</v>
      </c>
      <c r="F516" s="208" t="s">
        <v>1274</v>
      </c>
      <c r="G516" s="569" t="s">
        <v>1281</v>
      </c>
      <c r="H516" s="571" t="s">
        <v>1276</v>
      </c>
      <c r="I516" s="205" t="s">
        <v>1235</v>
      </c>
      <c r="J516" s="205" t="s">
        <v>1277</v>
      </c>
      <c r="K516" s="215">
        <v>0.1</v>
      </c>
      <c r="L516" s="216"/>
      <c r="M516" s="201">
        <v>42</v>
      </c>
      <c r="N516" s="201">
        <v>42</v>
      </c>
      <c r="O516" s="202">
        <f t="shared" si="14"/>
        <v>1</v>
      </c>
      <c r="P516" s="201">
        <v>1000</v>
      </c>
      <c r="Q516" s="203">
        <f t="shared" si="15"/>
        <v>999.99999999999989</v>
      </c>
      <c r="R516" s="213" t="s">
        <v>1733</v>
      </c>
    </row>
    <row r="517" spans="1:18" ht="42" x14ac:dyDescent="0.15">
      <c r="A517" s="567" t="s">
        <v>303</v>
      </c>
      <c r="B517" s="214" t="s">
        <v>1206</v>
      </c>
      <c r="C517" s="570" t="s">
        <v>1203</v>
      </c>
      <c r="D517" s="207" t="s">
        <v>1218</v>
      </c>
      <c r="E517" s="195" t="s">
        <v>393</v>
      </c>
      <c r="F517" s="208" t="s">
        <v>1274</v>
      </c>
      <c r="G517" s="571" t="s">
        <v>1281</v>
      </c>
      <c r="H517" s="571" t="s">
        <v>1276</v>
      </c>
      <c r="I517" s="205" t="s">
        <v>1235</v>
      </c>
      <c r="J517" s="205" t="s">
        <v>1277</v>
      </c>
      <c r="K517" s="215">
        <v>0.15</v>
      </c>
      <c r="L517" s="217"/>
      <c r="M517" s="201">
        <v>99</v>
      </c>
      <c r="N517" s="201">
        <v>99</v>
      </c>
      <c r="O517" s="202">
        <f t="shared" si="14"/>
        <v>1</v>
      </c>
      <c r="P517" s="201">
        <v>667</v>
      </c>
      <c r="Q517" s="203">
        <f t="shared" si="15"/>
        <v>666.66666666666674</v>
      </c>
      <c r="R517" s="213" t="s">
        <v>1733</v>
      </c>
    </row>
    <row r="518" spans="1:18" ht="42" x14ac:dyDescent="0.15">
      <c r="A518" s="567" t="s">
        <v>303</v>
      </c>
      <c r="B518" s="214" t="s">
        <v>1206</v>
      </c>
      <c r="C518" s="570" t="s">
        <v>1219</v>
      </c>
      <c r="D518" s="207" t="s">
        <v>1218</v>
      </c>
      <c r="E518" s="195" t="s">
        <v>393</v>
      </c>
      <c r="F518" s="208" t="s">
        <v>1274</v>
      </c>
      <c r="G518" s="569" t="s">
        <v>1281</v>
      </c>
      <c r="H518" s="571" t="s">
        <v>1276</v>
      </c>
      <c r="I518" s="205" t="s">
        <v>1235</v>
      </c>
      <c r="J518" s="205" t="s">
        <v>1277</v>
      </c>
      <c r="K518" s="215">
        <v>0.15</v>
      </c>
      <c r="L518" s="216"/>
      <c r="M518" s="201">
        <v>19</v>
      </c>
      <c r="N518" s="201">
        <v>19</v>
      </c>
      <c r="O518" s="202">
        <f t="shared" ref="O518:O568" si="16">N518/M518</f>
        <v>1</v>
      </c>
      <c r="P518" s="201">
        <v>667</v>
      </c>
      <c r="Q518" s="203">
        <f t="shared" si="15"/>
        <v>666.66666666666663</v>
      </c>
      <c r="R518" s="213" t="s">
        <v>1733</v>
      </c>
    </row>
    <row r="519" spans="1:18" ht="42" x14ac:dyDescent="0.15">
      <c r="A519" s="567" t="s">
        <v>303</v>
      </c>
      <c r="B519" s="214" t="s">
        <v>1206</v>
      </c>
      <c r="C519" s="570" t="s">
        <v>1220</v>
      </c>
      <c r="D519" s="207" t="s">
        <v>1218</v>
      </c>
      <c r="E519" s="195" t="s">
        <v>393</v>
      </c>
      <c r="F519" s="208" t="s">
        <v>1274</v>
      </c>
      <c r="G519" s="571" t="s">
        <v>1281</v>
      </c>
      <c r="H519" s="571" t="s">
        <v>1276</v>
      </c>
      <c r="I519" s="205" t="s">
        <v>1235</v>
      </c>
      <c r="J519" s="205" t="s">
        <v>1277</v>
      </c>
      <c r="K519" s="215">
        <v>0.15</v>
      </c>
      <c r="L519" s="217"/>
      <c r="M519" s="201">
        <v>5</v>
      </c>
      <c r="N519" s="201">
        <v>5</v>
      </c>
      <c r="O519" s="202">
        <f t="shared" si="16"/>
        <v>1</v>
      </c>
      <c r="P519" s="201">
        <v>667</v>
      </c>
      <c r="Q519" s="203">
        <f t="shared" si="15"/>
        <v>666.66666666666674</v>
      </c>
      <c r="R519" s="213" t="s">
        <v>1733</v>
      </c>
    </row>
    <row r="520" spans="1:18" ht="42" x14ac:dyDescent="0.15">
      <c r="A520" s="567" t="s">
        <v>303</v>
      </c>
      <c r="B520" s="214" t="s">
        <v>1206</v>
      </c>
      <c r="C520" s="570" t="s">
        <v>1203</v>
      </c>
      <c r="D520" s="207" t="s">
        <v>1221</v>
      </c>
      <c r="E520" s="195" t="s">
        <v>393</v>
      </c>
      <c r="F520" s="208" t="s">
        <v>1274</v>
      </c>
      <c r="G520" s="569" t="s">
        <v>1281</v>
      </c>
      <c r="H520" s="571" t="s">
        <v>1276</v>
      </c>
      <c r="I520" s="205" t="s">
        <v>1235</v>
      </c>
      <c r="J520" s="205" t="s">
        <v>1277</v>
      </c>
      <c r="K520" s="215">
        <v>0.2</v>
      </c>
      <c r="L520" s="216"/>
      <c r="M520" s="201">
        <v>70</v>
      </c>
      <c r="N520" s="201">
        <v>70</v>
      </c>
      <c r="O520" s="202">
        <f t="shared" si="16"/>
        <v>1</v>
      </c>
      <c r="P520" s="201">
        <v>500</v>
      </c>
      <c r="Q520" s="203">
        <f t="shared" ref="Q520:Q568" si="17">N520/(M520*K520/100)</f>
        <v>499.99999999999994</v>
      </c>
      <c r="R520" s="213" t="s">
        <v>1733</v>
      </c>
    </row>
    <row r="521" spans="1:18" ht="42" x14ac:dyDescent="0.15">
      <c r="A521" s="567" t="s">
        <v>303</v>
      </c>
      <c r="B521" s="214" t="s">
        <v>1206</v>
      </c>
      <c r="C521" s="570" t="s">
        <v>1219</v>
      </c>
      <c r="D521" s="207" t="s">
        <v>1221</v>
      </c>
      <c r="E521" s="195" t="s">
        <v>393</v>
      </c>
      <c r="F521" s="208" t="s">
        <v>1274</v>
      </c>
      <c r="G521" s="571" t="s">
        <v>1281</v>
      </c>
      <c r="H521" s="571" t="s">
        <v>1276</v>
      </c>
      <c r="I521" s="205" t="s">
        <v>1235</v>
      </c>
      <c r="J521" s="205" t="s">
        <v>1277</v>
      </c>
      <c r="K521" s="215">
        <v>0.2</v>
      </c>
      <c r="L521" s="217"/>
      <c r="M521" s="201">
        <v>11</v>
      </c>
      <c r="N521" s="201">
        <v>11</v>
      </c>
      <c r="O521" s="202">
        <f t="shared" si="16"/>
        <v>1</v>
      </c>
      <c r="P521" s="201">
        <v>500</v>
      </c>
      <c r="Q521" s="203">
        <f t="shared" si="17"/>
        <v>499.99999999999994</v>
      </c>
      <c r="R521" s="213" t="s">
        <v>1733</v>
      </c>
    </row>
    <row r="522" spans="1:18" ht="42" x14ac:dyDescent="0.15">
      <c r="A522" s="567" t="s">
        <v>303</v>
      </c>
      <c r="B522" s="214" t="s">
        <v>1206</v>
      </c>
      <c r="C522" s="570" t="s">
        <v>1213</v>
      </c>
      <c r="D522" s="207" t="s">
        <v>1222</v>
      </c>
      <c r="E522" s="195" t="s">
        <v>1223</v>
      </c>
      <c r="F522" s="208" t="s">
        <v>1274</v>
      </c>
      <c r="G522" s="569" t="s">
        <v>1281</v>
      </c>
      <c r="H522" s="571" t="s">
        <v>1276</v>
      </c>
      <c r="I522" s="205" t="s">
        <v>1235</v>
      </c>
      <c r="J522" s="205" t="s">
        <v>1277</v>
      </c>
      <c r="K522" s="215">
        <v>0.2</v>
      </c>
      <c r="L522" s="216"/>
      <c r="M522" s="201">
        <v>8</v>
      </c>
      <c r="N522" s="201">
        <v>8</v>
      </c>
      <c r="O522" s="202">
        <f t="shared" si="16"/>
        <v>1</v>
      </c>
      <c r="P522" s="201">
        <v>500</v>
      </c>
      <c r="Q522" s="203">
        <f t="shared" si="17"/>
        <v>500</v>
      </c>
      <c r="R522" s="213" t="s">
        <v>1733</v>
      </c>
    </row>
    <row r="523" spans="1:18" ht="42" x14ac:dyDescent="0.15">
      <c r="A523" s="567" t="s">
        <v>303</v>
      </c>
      <c r="B523" s="214" t="s">
        <v>1206</v>
      </c>
      <c r="C523" s="570" t="s">
        <v>1219</v>
      </c>
      <c r="D523" s="207" t="s">
        <v>1222</v>
      </c>
      <c r="E523" s="195" t="s">
        <v>393</v>
      </c>
      <c r="F523" s="208" t="s">
        <v>1274</v>
      </c>
      <c r="G523" s="571" t="s">
        <v>1281</v>
      </c>
      <c r="H523" s="571" t="s">
        <v>1276</v>
      </c>
      <c r="I523" s="205" t="s">
        <v>1235</v>
      </c>
      <c r="J523" s="205" t="s">
        <v>1277</v>
      </c>
      <c r="K523" s="215">
        <v>0.3</v>
      </c>
      <c r="L523" s="217"/>
      <c r="M523" s="201">
        <v>12</v>
      </c>
      <c r="N523" s="201">
        <v>12</v>
      </c>
      <c r="O523" s="202">
        <f t="shared" si="16"/>
        <v>1</v>
      </c>
      <c r="P523" s="201">
        <v>333</v>
      </c>
      <c r="Q523" s="203">
        <f t="shared" si="17"/>
        <v>333.33333333333337</v>
      </c>
      <c r="R523" s="213" t="s">
        <v>1733</v>
      </c>
    </row>
    <row r="524" spans="1:18" ht="42" x14ac:dyDescent="0.15">
      <c r="A524" s="567" t="s">
        <v>303</v>
      </c>
      <c r="B524" s="214" t="s">
        <v>1206</v>
      </c>
      <c r="C524" s="570" t="s">
        <v>1224</v>
      </c>
      <c r="D524" s="207" t="s">
        <v>1222</v>
      </c>
      <c r="E524" s="195" t="s">
        <v>1225</v>
      </c>
      <c r="F524" s="208" t="s">
        <v>1274</v>
      </c>
      <c r="G524" s="569" t="s">
        <v>1281</v>
      </c>
      <c r="H524" s="571" t="s">
        <v>1276</v>
      </c>
      <c r="I524" s="205" t="s">
        <v>1235</v>
      </c>
      <c r="J524" s="205" t="s">
        <v>1277</v>
      </c>
      <c r="K524" s="215">
        <v>0.2</v>
      </c>
      <c r="L524" s="216"/>
      <c r="M524" s="201">
        <v>8</v>
      </c>
      <c r="N524" s="201">
        <v>8</v>
      </c>
      <c r="O524" s="202">
        <f t="shared" si="16"/>
        <v>1</v>
      </c>
      <c r="P524" s="201">
        <v>500</v>
      </c>
      <c r="Q524" s="203">
        <f t="shared" si="17"/>
        <v>500</v>
      </c>
      <c r="R524" s="213" t="s">
        <v>1733</v>
      </c>
    </row>
    <row r="525" spans="1:18" ht="42" x14ac:dyDescent="0.15">
      <c r="A525" s="567" t="s">
        <v>303</v>
      </c>
      <c r="B525" s="214" t="s">
        <v>1206</v>
      </c>
      <c r="C525" s="570" t="s">
        <v>1219</v>
      </c>
      <c r="D525" s="207" t="s">
        <v>1226</v>
      </c>
      <c r="E525" s="195" t="s">
        <v>393</v>
      </c>
      <c r="F525" s="208" t="s">
        <v>1274</v>
      </c>
      <c r="G525" s="571" t="s">
        <v>1281</v>
      </c>
      <c r="H525" s="571" t="s">
        <v>1276</v>
      </c>
      <c r="I525" s="205" t="s">
        <v>1235</v>
      </c>
      <c r="J525" s="205" t="s">
        <v>1277</v>
      </c>
      <c r="K525" s="215">
        <v>0.5</v>
      </c>
      <c r="L525" s="217"/>
      <c r="M525" s="201">
        <v>5</v>
      </c>
      <c r="N525" s="201">
        <v>5</v>
      </c>
      <c r="O525" s="202">
        <f t="shared" si="16"/>
        <v>1</v>
      </c>
      <c r="P525" s="201">
        <v>200</v>
      </c>
      <c r="Q525" s="203">
        <f t="shared" si="17"/>
        <v>200</v>
      </c>
      <c r="R525" s="213" t="s">
        <v>1733</v>
      </c>
    </row>
    <row r="526" spans="1:18" ht="42" x14ac:dyDescent="0.15">
      <c r="A526" s="567" t="s">
        <v>303</v>
      </c>
      <c r="B526" s="214" t="s">
        <v>1206</v>
      </c>
      <c r="C526" s="570" t="s">
        <v>1227</v>
      </c>
      <c r="D526" s="207" t="s">
        <v>1226</v>
      </c>
      <c r="E526" s="195" t="s">
        <v>1228</v>
      </c>
      <c r="F526" s="208" t="s">
        <v>1274</v>
      </c>
      <c r="G526" s="569" t="s">
        <v>1281</v>
      </c>
      <c r="H526" s="571" t="s">
        <v>1276</v>
      </c>
      <c r="I526" s="205" t="s">
        <v>1235</v>
      </c>
      <c r="J526" s="205" t="s">
        <v>1277</v>
      </c>
      <c r="K526" s="215">
        <v>0.5</v>
      </c>
      <c r="L526" s="216"/>
      <c r="M526" s="201">
        <v>7</v>
      </c>
      <c r="N526" s="201">
        <v>7</v>
      </c>
      <c r="O526" s="202">
        <f t="shared" si="16"/>
        <v>1</v>
      </c>
      <c r="P526" s="201">
        <v>200</v>
      </c>
      <c r="Q526" s="203">
        <f t="shared" si="17"/>
        <v>199.99999999999997</v>
      </c>
      <c r="R526" s="213" t="s">
        <v>1733</v>
      </c>
    </row>
    <row r="527" spans="1:18" ht="42" x14ac:dyDescent="0.15">
      <c r="A527" s="567" t="s">
        <v>303</v>
      </c>
      <c r="B527" s="214" t="s">
        <v>1206</v>
      </c>
      <c r="C527" s="570" t="s">
        <v>1184</v>
      </c>
      <c r="D527" s="207" t="s">
        <v>1207</v>
      </c>
      <c r="E527" s="195" t="s">
        <v>393</v>
      </c>
      <c r="F527" s="208" t="s">
        <v>1274</v>
      </c>
      <c r="G527" s="571" t="s">
        <v>1282</v>
      </c>
      <c r="H527" s="571" t="s">
        <v>1276</v>
      </c>
      <c r="I527" s="205" t="s">
        <v>1235</v>
      </c>
      <c r="J527" s="205" t="s">
        <v>1277</v>
      </c>
      <c r="K527" s="215">
        <v>0.05</v>
      </c>
      <c r="L527" s="217"/>
      <c r="M527" s="201">
        <v>613</v>
      </c>
      <c r="N527" s="201">
        <v>613</v>
      </c>
      <c r="O527" s="202">
        <f t="shared" si="16"/>
        <v>1</v>
      </c>
      <c r="P527" s="201">
        <v>2000</v>
      </c>
      <c r="Q527" s="203">
        <f t="shared" si="17"/>
        <v>2000</v>
      </c>
      <c r="R527" s="213" t="s">
        <v>1733</v>
      </c>
    </row>
    <row r="528" spans="1:18" ht="42" x14ac:dyDescent="0.15">
      <c r="A528" s="567" t="s">
        <v>303</v>
      </c>
      <c r="B528" s="214" t="s">
        <v>1206</v>
      </c>
      <c r="C528" s="570" t="s">
        <v>1213</v>
      </c>
      <c r="D528" s="207" t="s">
        <v>1214</v>
      </c>
      <c r="E528" s="195" t="s">
        <v>1215</v>
      </c>
      <c r="F528" s="208" t="s">
        <v>1274</v>
      </c>
      <c r="G528" s="569" t="s">
        <v>1282</v>
      </c>
      <c r="H528" s="571" t="s">
        <v>1276</v>
      </c>
      <c r="I528" s="205" t="s">
        <v>1235</v>
      </c>
      <c r="J528" s="205" t="s">
        <v>1277</v>
      </c>
      <c r="K528" s="215">
        <v>0.1</v>
      </c>
      <c r="L528" s="216"/>
      <c r="M528" s="201">
        <v>8</v>
      </c>
      <c r="N528" s="201">
        <v>8</v>
      </c>
      <c r="O528" s="202">
        <f t="shared" si="16"/>
        <v>1</v>
      </c>
      <c r="P528" s="201">
        <v>1000</v>
      </c>
      <c r="Q528" s="203">
        <f t="shared" si="17"/>
        <v>1000</v>
      </c>
      <c r="R528" s="213" t="s">
        <v>1733</v>
      </c>
    </row>
    <row r="529" spans="1:18" ht="42" x14ac:dyDescent="0.15">
      <c r="A529" s="567" t="s">
        <v>303</v>
      </c>
      <c r="B529" s="214" t="s">
        <v>1206</v>
      </c>
      <c r="C529" s="570" t="s">
        <v>1216</v>
      </c>
      <c r="D529" s="207" t="s">
        <v>1214</v>
      </c>
      <c r="E529" s="195" t="s">
        <v>1217</v>
      </c>
      <c r="F529" s="208" t="s">
        <v>1274</v>
      </c>
      <c r="G529" s="571" t="s">
        <v>1282</v>
      </c>
      <c r="H529" s="571" t="s">
        <v>1276</v>
      </c>
      <c r="I529" s="205" t="s">
        <v>1235</v>
      </c>
      <c r="J529" s="205" t="s">
        <v>1277</v>
      </c>
      <c r="K529" s="215">
        <v>0.1</v>
      </c>
      <c r="L529" s="217"/>
      <c r="M529" s="201">
        <v>8</v>
      </c>
      <c r="N529" s="201">
        <v>8</v>
      </c>
      <c r="O529" s="202">
        <f t="shared" si="16"/>
        <v>1</v>
      </c>
      <c r="P529" s="201">
        <v>1000</v>
      </c>
      <c r="Q529" s="203">
        <f t="shared" si="17"/>
        <v>1000</v>
      </c>
      <c r="R529" s="213" t="s">
        <v>1733</v>
      </c>
    </row>
    <row r="530" spans="1:18" ht="42" x14ac:dyDescent="0.15">
      <c r="A530" s="567" t="s">
        <v>303</v>
      </c>
      <c r="B530" s="214" t="s">
        <v>1206</v>
      </c>
      <c r="C530" s="570" t="s">
        <v>1184</v>
      </c>
      <c r="D530" s="207" t="s">
        <v>1214</v>
      </c>
      <c r="E530" s="195" t="s">
        <v>393</v>
      </c>
      <c r="F530" s="208" t="s">
        <v>1274</v>
      </c>
      <c r="G530" s="569" t="s">
        <v>1282</v>
      </c>
      <c r="H530" s="571" t="s">
        <v>1276</v>
      </c>
      <c r="I530" s="205" t="s">
        <v>1235</v>
      </c>
      <c r="J530" s="205" t="s">
        <v>1277</v>
      </c>
      <c r="K530" s="215">
        <v>0.1</v>
      </c>
      <c r="L530" s="216"/>
      <c r="M530" s="201">
        <v>42</v>
      </c>
      <c r="N530" s="201">
        <v>42</v>
      </c>
      <c r="O530" s="202">
        <f t="shared" si="16"/>
        <v>1</v>
      </c>
      <c r="P530" s="201">
        <v>1000</v>
      </c>
      <c r="Q530" s="203">
        <f t="shared" si="17"/>
        <v>999.99999999999989</v>
      </c>
      <c r="R530" s="213" t="s">
        <v>1733</v>
      </c>
    </row>
    <row r="531" spans="1:18" ht="42" x14ac:dyDescent="0.15">
      <c r="A531" s="567" t="s">
        <v>303</v>
      </c>
      <c r="B531" s="214" t="s">
        <v>1206</v>
      </c>
      <c r="C531" s="570" t="s">
        <v>1203</v>
      </c>
      <c r="D531" s="207" t="s">
        <v>1218</v>
      </c>
      <c r="E531" s="195" t="s">
        <v>393</v>
      </c>
      <c r="F531" s="208" t="s">
        <v>1274</v>
      </c>
      <c r="G531" s="571" t="s">
        <v>1282</v>
      </c>
      <c r="H531" s="571" t="s">
        <v>1276</v>
      </c>
      <c r="I531" s="205" t="s">
        <v>1235</v>
      </c>
      <c r="J531" s="205" t="s">
        <v>1277</v>
      </c>
      <c r="K531" s="215">
        <v>0.15</v>
      </c>
      <c r="L531" s="217"/>
      <c r="M531" s="201">
        <v>99</v>
      </c>
      <c r="N531" s="201">
        <v>99</v>
      </c>
      <c r="O531" s="202">
        <f t="shared" si="16"/>
        <v>1</v>
      </c>
      <c r="P531" s="201">
        <v>667</v>
      </c>
      <c r="Q531" s="203">
        <f t="shared" si="17"/>
        <v>666.66666666666674</v>
      </c>
      <c r="R531" s="213" t="s">
        <v>1733</v>
      </c>
    </row>
    <row r="532" spans="1:18" ht="42" x14ac:dyDescent="0.15">
      <c r="A532" s="567" t="s">
        <v>303</v>
      </c>
      <c r="B532" s="214" t="s">
        <v>1206</v>
      </c>
      <c r="C532" s="570" t="s">
        <v>1219</v>
      </c>
      <c r="D532" s="207" t="s">
        <v>1218</v>
      </c>
      <c r="E532" s="195" t="s">
        <v>393</v>
      </c>
      <c r="F532" s="208" t="s">
        <v>1274</v>
      </c>
      <c r="G532" s="569" t="s">
        <v>1282</v>
      </c>
      <c r="H532" s="571" t="s">
        <v>1276</v>
      </c>
      <c r="I532" s="205" t="s">
        <v>1235</v>
      </c>
      <c r="J532" s="205" t="s">
        <v>1277</v>
      </c>
      <c r="K532" s="215">
        <v>0.15</v>
      </c>
      <c r="L532" s="216"/>
      <c r="M532" s="201">
        <v>19</v>
      </c>
      <c r="N532" s="201">
        <v>19</v>
      </c>
      <c r="O532" s="202">
        <f t="shared" si="16"/>
        <v>1</v>
      </c>
      <c r="P532" s="201">
        <v>667</v>
      </c>
      <c r="Q532" s="203">
        <f t="shared" si="17"/>
        <v>666.66666666666663</v>
      </c>
      <c r="R532" s="213" t="s">
        <v>1733</v>
      </c>
    </row>
    <row r="533" spans="1:18" ht="42" x14ac:dyDescent="0.15">
      <c r="A533" s="567" t="s">
        <v>303</v>
      </c>
      <c r="B533" s="214" t="s">
        <v>1206</v>
      </c>
      <c r="C533" s="570" t="s">
        <v>1220</v>
      </c>
      <c r="D533" s="207" t="s">
        <v>1218</v>
      </c>
      <c r="E533" s="195" t="s">
        <v>393</v>
      </c>
      <c r="F533" s="208" t="s">
        <v>1274</v>
      </c>
      <c r="G533" s="571" t="s">
        <v>1282</v>
      </c>
      <c r="H533" s="571" t="s">
        <v>1276</v>
      </c>
      <c r="I533" s="205" t="s">
        <v>1235</v>
      </c>
      <c r="J533" s="205" t="s">
        <v>1277</v>
      </c>
      <c r="K533" s="215">
        <v>0.15</v>
      </c>
      <c r="L533" s="217"/>
      <c r="M533" s="201">
        <v>5</v>
      </c>
      <c r="N533" s="201">
        <v>5</v>
      </c>
      <c r="O533" s="202">
        <f t="shared" si="16"/>
        <v>1</v>
      </c>
      <c r="P533" s="201">
        <v>667</v>
      </c>
      <c r="Q533" s="203">
        <f t="shared" si="17"/>
        <v>666.66666666666674</v>
      </c>
      <c r="R533" s="213" t="s">
        <v>1733</v>
      </c>
    </row>
    <row r="534" spans="1:18" ht="42" x14ac:dyDescent="0.15">
      <c r="A534" s="567" t="s">
        <v>303</v>
      </c>
      <c r="B534" s="214" t="s">
        <v>1206</v>
      </c>
      <c r="C534" s="570" t="s">
        <v>1203</v>
      </c>
      <c r="D534" s="207" t="s">
        <v>1221</v>
      </c>
      <c r="E534" s="195" t="s">
        <v>393</v>
      </c>
      <c r="F534" s="208" t="s">
        <v>1274</v>
      </c>
      <c r="G534" s="569" t="s">
        <v>1282</v>
      </c>
      <c r="H534" s="571" t="s">
        <v>1276</v>
      </c>
      <c r="I534" s="205" t="s">
        <v>1235</v>
      </c>
      <c r="J534" s="205" t="s">
        <v>1277</v>
      </c>
      <c r="K534" s="215">
        <v>0.2</v>
      </c>
      <c r="L534" s="216"/>
      <c r="M534" s="201">
        <v>70</v>
      </c>
      <c r="N534" s="201">
        <v>70</v>
      </c>
      <c r="O534" s="202">
        <f t="shared" si="16"/>
        <v>1</v>
      </c>
      <c r="P534" s="201">
        <v>500</v>
      </c>
      <c r="Q534" s="203">
        <f t="shared" si="17"/>
        <v>499.99999999999994</v>
      </c>
      <c r="R534" s="213" t="s">
        <v>1733</v>
      </c>
    </row>
    <row r="535" spans="1:18" ht="42" x14ac:dyDescent="0.15">
      <c r="A535" s="567" t="s">
        <v>303</v>
      </c>
      <c r="B535" s="214" t="s">
        <v>1206</v>
      </c>
      <c r="C535" s="570" t="s">
        <v>1219</v>
      </c>
      <c r="D535" s="207" t="s">
        <v>1221</v>
      </c>
      <c r="E535" s="195" t="s">
        <v>393</v>
      </c>
      <c r="F535" s="208" t="s">
        <v>1274</v>
      </c>
      <c r="G535" s="571" t="s">
        <v>1282</v>
      </c>
      <c r="H535" s="571" t="s">
        <v>1276</v>
      </c>
      <c r="I535" s="205" t="s">
        <v>1235</v>
      </c>
      <c r="J535" s="205" t="s">
        <v>1277</v>
      </c>
      <c r="K535" s="215">
        <v>0.2</v>
      </c>
      <c r="L535" s="217"/>
      <c r="M535" s="201">
        <v>11</v>
      </c>
      <c r="N535" s="201">
        <v>11</v>
      </c>
      <c r="O535" s="202">
        <f t="shared" si="16"/>
        <v>1</v>
      </c>
      <c r="P535" s="201">
        <v>500</v>
      </c>
      <c r="Q535" s="203">
        <f t="shared" si="17"/>
        <v>499.99999999999994</v>
      </c>
      <c r="R535" s="213" t="s">
        <v>1733</v>
      </c>
    </row>
    <row r="536" spans="1:18" ht="42" x14ac:dyDescent="0.15">
      <c r="A536" s="567" t="s">
        <v>303</v>
      </c>
      <c r="B536" s="214" t="s">
        <v>1206</v>
      </c>
      <c r="C536" s="570" t="s">
        <v>1213</v>
      </c>
      <c r="D536" s="207" t="s">
        <v>1222</v>
      </c>
      <c r="E536" s="195" t="s">
        <v>1223</v>
      </c>
      <c r="F536" s="208" t="s">
        <v>1274</v>
      </c>
      <c r="G536" s="569" t="s">
        <v>1282</v>
      </c>
      <c r="H536" s="571" t="s">
        <v>1276</v>
      </c>
      <c r="I536" s="205" t="s">
        <v>1235</v>
      </c>
      <c r="J536" s="205" t="s">
        <v>1277</v>
      </c>
      <c r="K536" s="215">
        <v>0.2</v>
      </c>
      <c r="L536" s="216"/>
      <c r="M536" s="201">
        <v>8</v>
      </c>
      <c r="N536" s="201">
        <v>8</v>
      </c>
      <c r="O536" s="202">
        <f t="shared" si="16"/>
        <v>1</v>
      </c>
      <c r="P536" s="201">
        <v>500</v>
      </c>
      <c r="Q536" s="203">
        <f t="shared" si="17"/>
        <v>500</v>
      </c>
      <c r="R536" s="213" t="s">
        <v>1733</v>
      </c>
    </row>
    <row r="537" spans="1:18" ht="42" x14ac:dyDescent="0.15">
      <c r="A537" s="567" t="s">
        <v>303</v>
      </c>
      <c r="B537" s="214" t="s">
        <v>1206</v>
      </c>
      <c r="C537" s="570" t="s">
        <v>1219</v>
      </c>
      <c r="D537" s="207" t="s">
        <v>1222</v>
      </c>
      <c r="E537" s="195" t="s">
        <v>393</v>
      </c>
      <c r="F537" s="208" t="s">
        <v>1274</v>
      </c>
      <c r="G537" s="571" t="s">
        <v>1282</v>
      </c>
      <c r="H537" s="571" t="s">
        <v>1276</v>
      </c>
      <c r="I537" s="205" t="s">
        <v>1235</v>
      </c>
      <c r="J537" s="205" t="s">
        <v>1277</v>
      </c>
      <c r="K537" s="215">
        <v>0.3</v>
      </c>
      <c r="L537" s="217"/>
      <c r="M537" s="201">
        <v>12</v>
      </c>
      <c r="N537" s="201">
        <v>12</v>
      </c>
      <c r="O537" s="202">
        <f t="shared" si="16"/>
        <v>1</v>
      </c>
      <c r="P537" s="201">
        <v>333</v>
      </c>
      <c r="Q537" s="203">
        <f t="shared" si="17"/>
        <v>333.33333333333337</v>
      </c>
      <c r="R537" s="213" t="s">
        <v>1733</v>
      </c>
    </row>
    <row r="538" spans="1:18" ht="42" x14ac:dyDescent="0.15">
      <c r="A538" s="567" t="s">
        <v>303</v>
      </c>
      <c r="B538" s="214" t="s">
        <v>1206</v>
      </c>
      <c r="C538" s="570" t="s">
        <v>1224</v>
      </c>
      <c r="D538" s="207" t="s">
        <v>1222</v>
      </c>
      <c r="E538" s="195" t="s">
        <v>1225</v>
      </c>
      <c r="F538" s="208" t="s">
        <v>1274</v>
      </c>
      <c r="G538" s="569" t="s">
        <v>1282</v>
      </c>
      <c r="H538" s="571" t="s">
        <v>1276</v>
      </c>
      <c r="I538" s="205" t="s">
        <v>1235</v>
      </c>
      <c r="J538" s="205" t="s">
        <v>1277</v>
      </c>
      <c r="K538" s="215">
        <v>0.2</v>
      </c>
      <c r="L538" s="216"/>
      <c r="M538" s="201">
        <v>8</v>
      </c>
      <c r="N538" s="201">
        <v>8</v>
      </c>
      <c r="O538" s="202">
        <f t="shared" si="16"/>
        <v>1</v>
      </c>
      <c r="P538" s="201">
        <v>500</v>
      </c>
      <c r="Q538" s="203">
        <f t="shared" si="17"/>
        <v>500</v>
      </c>
      <c r="R538" s="213" t="s">
        <v>1733</v>
      </c>
    </row>
    <row r="539" spans="1:18" ht="42" x14ac:dyDescent="0.15">
      <c r="A539" s="567" t="s">
        <v>303</v>
      </c>
      <c r="B539" s="214" t="s">
        <v>1206</v>
      </c>
      <c r="C539" s="570" t="s">
        <v>1219</v>
      </c>
      <c r="D539" s="207" t="s">
        <v>1226</v>
      </c>
      <c r="E539" s="195" t="s">
        <v>393</v>
      </c>
      <c r="F539" s="208" t="s">
        <v>1274</v>
      </c>
      <c r="G539" s="571" t="s">
        <v>1282</v>
      </c>
      <c r="H539" s="571" t="s">
        <v>1276</v>
      </c>
      <c r="I539" s="205" t="s">
        <v>1235</v>
      </c>
      <c r="J539" s="205" t="s">
        <v>1277</v>
      </c>
      <c r="K539" s="215">
        <v>0.5</v>
      </c>
      <c r="L539" s="217"/>
      <c r="M539" s="201">
        <v>5</v>
      </c>
      <c r="N539" s="201">
        <v>5</v>
      </c>
      <c r="O539" s="202">
        <f t="shared" si="16"/>
        <v>1</v>
      </c>
      <c r="P539" s="201">
        <v>200</v>
      </c>
      <c r="Q539" s="203">
        <f t="shared" si="17"/>
        <v>200</v>
      </c>
      <c r="R539" s="213" t="s">
        <v>1733</v>
      </c>
    </row>
    <row r="540" spans="1:18" ht="42" x14ac:dyDescent="0.15">
      <c r="A540" s="567" t="s">
        <v>303</v>
      </c>
      <c r="B540" s="214" t="s">
        <v>1206</v>
      </c>
      <c r="C540" s="570" t="s">
        <v>1227</v>
      </c>
      <c r="D540" s="207" t="s">
        <v>1226</v>
      </c>
      <c r="E540" s="195" t="s">
        <v>1228</v>
      </c>
      <c r="F540" s="208" t="s">
        <v>1274</v>
      </c>
      <c r="G540" s="569" t="s">
        <v>1282</v>
      </c>
      <c r="H540" s="571" t="s">
        <v>1276</v>
      </c>
      <c r="I540" s="205" t="s">
        <v>1235</v>
      </c>
      <c r="J540" s="205" t="s">
        <v>1277</v>
      </c>
      <c r="K540" s="215">
        <v>0.5</v>
      </c>
      <c r="L540" s="216"/>
      <c r="M540" s="201">
        <v>7</v>
      </c>
      <c r="N540" s="201">
        <v>7</v>
      </c>
      <c r="O540" s="202">
        <f t="shared" si="16"/>
        <v>1</v>
      </c>
      <c r="P540" s="201">
        <v>200</v>
      </c>
      <c r="Q540" s="203">
        <f t="shared" si="17"/>
        <v>199.99999999999997</v>
      </c>
      <c r="R540" s="213" t="s">
        <v>1733</v>
      </c>
    </row>
    <row r="541" spans="1:18" ht="42" x14ac:dyDescent="0.15">
      <c r="A541" s="567" t="s">
        <v>303</v>
      </c>
      <c r="B541" s="214" t="s">
        <v>1206</v>
      </c>
      <c r="C541" s="570" t="s">
        <v>1184</v>
      </c>
      <c r="D541" s="207" t="s">
        <v>1207</v>
      </c>
      <c r="E541" s="195" t="s">
        <v>393</v>
      </c>
      <c r="F541" s="208" t="s">
        <v>1274</v>
      </c>
      <c r="G541" s="571" t="s">
        <v>1283</v>
      </c>
      <c r="H541" s="571" t="s">
        <v>1276</v>
      </c>
      <c r="I541" s="205" t="s">
        <v>1235</v>
      </c>
      <c r="J541" s="205" t="s">
        <v>1277</v>
      </c>
      <c r="K541" s="215">
        <v>0.05</v>
      </c>
      <c r="L541" s="217"/>
      <c r="M541" s="201">
        <v>613</v>
      </c>
      <c r="N541" s="201">
        <v>613</v>
      </c>
      <c r="O541" s="202">
        <f t="shared" si="16"/>
        <v>1</v>
      </c>
      <c r="P541" s="201">
        <v>2000</v>
      </c>
      <c r="Q541" s="203">
        <f t="shared" si="17"/>
        <v>2000</v>
      </c>
      <c r="R541" s="213" t="s">
        <v>1733</v>
      </c>
    </row>
    <row r="542" spans="1:18" ht="42" x14ac:dyDescent="0.15">
      <c r="A542" s="567" t="s">
        <v>303</v>
      </c>
      <c r="B542" s="214" t="s">
        <v>1206</v>
      </c>
      <c r="C542" s="570" t="s">
        <v>1213</v>
      </c>
      <c r="D542" s="207" t="s">
        <v>1214</v>
      </c>
      <c r="E542" s="195" t="s">
        <v>1215</v>
      </c>
      <c r="F542" s="208" t="s">
        <v>1274</v>
      </c>
      <c r="G542" s="569" t="s">
        <v>1283</v>
      </c>
      <c r="H542" s="571" t="s">
        <v>1276</v>
      </c>
      <c r="I542" s="205" t="s">
        <v>1235</v>
      </c>
      <c r="J542" s="205" t="s">
        <v>1277</v>
      </c>
      <c r="K542" s="215">
        <v>0.1</v>
      </c>
      <c r="L542" s="216"/>
      <c r="M542" s="201">
        <v>8</v>
      </c>
      <c r="N542" s="201">
        <v>8</v>
      </c>
      <c r="O542" s="202">
        <f t="shared" si="16"/>
        <v>1</v>
      </c>
      <c r="P542" s="201">
        <v>1000</v>
      </c>
      <c r="Q542" s="203">
        <f t="shared" si="17"/>
        <v>1000</v>
      </c>
      <c r="R542" s="213" t="s">
        <v>1733</v>
      </c>
    </row>
    <row r="543" spans="1:18" ht="42" x14ac:dyDescent="0.15">
      <c r="A543" s="567" t="s">
        <v>303</v>
      </c>
      <c r="B543" s="214" t="s">
        <v>1206</v>
      </c>
      <c r="C543" s="570" t="s">
        <v>1216</v>
      </c>
      <c r="D543" s="207" t="s">
        <v>1214</v>
      </c>
      <c r="E543" s="195" t="s">
        <v>1217</v>
      </c>
      <c r="F543" s="208" t="s">
        <v>1274</v>
      </c>
      <c r="G543" s="571" t="s">
        <v>1283</v>
      </c>
      <c r="H543" s="571" t="s">
        <v>1276</v>
      </c>
      <c r="I543" s="205" t="s">
        <v>1235</v>
      </c>
      <c r="J543" s="205" t="s">
        <v>1277</v>
      </c>
      <c r="K543" s="215">
        <v>0.1</v>
      </c>
      <c r="L543" s="217"/>
      <c r="M543" s="201">
        <v>8</v>
      </c>
      <c r="N543" s="201">
        <v>8</v>
      </c>
      <c r="O543" s="202">
        <f t="shared" si="16"/>
        <v>1</v>
      </c>
      <c r="P543" s="201">
        <v>1000</v>
      </c>
      <c r="Q543" s="203">
        <f t="shared" si="17"/>
        <v>1000</v>
      </c>
      <c r="R543" s="213" t="s">
        <v>1733</v>
      </c>
    </row>
    <row r="544" spans="1:18" ht="42" x14ac:dyDescent="0.15">
      <c r="A544" s="567" t="s">
        <v>303</v>
      </c>
      <c r="B544" s="214" t="s">
        <v>1206</v>
      </c>
      <c r="C544" s="570" t="s">
        <v>1184</v>
      </c>
      <c r="D544" s="207" t="s">
        <v>1214</v>
      </c>
      <c r="E544" s="195" t="s">
        <v>393</v>
      </c>
      <c r="F544" s="208" t="s">
        <v>1274</v>
      </c>
      <c r="G544" s="569" t="s">
        <v>1283</v>
      </c>
      <c r="H544" s="571" t="s">
        <v>1276</v>
      </c>
      <c r="I544" s="205" t="s">
        <v>1235</v>
      </c>
      <c r="J544" s="205" t="s">
        <v>1277</v>
      </c>
      <c r="K544" s="215">
        <v>0.1</v>
      </c>
      <c r="L544" s="216"/>
      <c r="M544" s="201">
        <v>42</v>
      </c>
      <c r="N544" s="201">
        <v>42</v>
      </c>
      <c r="O544" s="202">
        <f t="shared" si="16"/>
        <v>1</v>
      </c>
      <c r="P544" s="201">
        <v>1000</v>
      </c>
      <c r="Q544" s="203">
        <f t="shared" si="17"/>
        <v>999.99999999999989</v>
      </c>
      <c r="R544" s="213" t="s">
        <v>1733</v>
      </c>
    </row>
    <row r="545" spans="1:18" ht="42" x14ac:dyDescent="0.15">
      <c r="A545" s="567" t="s">
        <v>303</v>
      </c>
      <c r="B545" s="214" t="s">
        <v>1206</v>
      </c>
      <c r="C545" s="570" t="s">
        <v>1203</v>
      </c>
      <c r="D545" s="207" t="s">
        <v>1218</v>
      </c>
      <c r="E545" s="195" t="s">
        <v>393</v>
      </c>
      <c r="F545" s="208" t="s">
        <v>1274</v>
      </c>
      <c r="G545" s="571" t="s">
        <v>1283</v>
      </c>
      <c r="H545" s="571" t="s">
        <v>1276</v>
      </c>
      <c r="I545" s="205" t="s">
        <v>1235</v>
      </c>
      <c r="J545" s="205" t="s">
        <v>1277</v>
      </c>
      <c r="K545" s="215">
        <v>0.15</v>
      </c>
      <c r="L545" s="217"/>
      <c r="M545" s="201">
        <v>99</v>
      </c>
      <c r="N545" s="201">
        <v>99</v>
      </c>
      <c r="O545" s="202">
        <f t="shared" si="16"/>
        <v>1</v>
      </c>
      <c r="P545" s="201">
        <v>667</v>
      </c>
      <c r="Q545" s="203">
        <f t="shared" si="17"/>
        <v>666.66666666666674</v>
      </c>
      <c r="R545" s="213" t="s">
        <v>1733</v>
      </c>
    </row>
    <row r="546" spans="1:18" ht="42" x14ac:dyDescent="0.15">
      <c r="A546" s="567" t="s">
        <v>303</v>
      </c>
      <c r="B546" s="214" t="s">
        <v>1206</v>
      </c>
      <c r="C546" s="570" t="s">
        <v>1219</v>
      </c>
      <c r="D546" s="207" t="s">
        <v>1218</v>
      </c>
      <c r="E546" s="195" t="s">
        <v>393</v>
      </c>
      <c r="F546" s="208" t="s">
        <v>1274</v>
      </c>
      <c r="G546" s="569" t="s">
        <v>1283</v>
      </c>
      <c r="H546" s="571" t="s">
        <v>1276</v>
      </c>
      <c r="I546" s="205" t="s">
        <v>1235</v>
      </c>
      <c r="J546" s="205" t="s">
        <v>1277</v>
      </c>
      <c r="K546" s="215">
        <v>0.15</v>
      </c>
      <c r="L546" s="216"/>
      <c r="M546" s="201">
        <v>19</v>
      </c>
      <c r="N546" s="201">
        <v>19</v>
      </c>
      <c r="O546" s="202">
        <f t="shared" si="16"/>
        <v>1</v>
      </c>
      <c r="P546" s="201">
        <v>667</v>
      </c>
      <c r="Q546" s="203">
        <f t="shared" si="17"/>
        <v>666.66666666666663</v>
      </c>
      <c r="R546" s="213" t="s">
        <v>1733</v>
      </c>
    </row>
    <row r="547" spans="1:18" ht="42" x14ac:dyDescent="0.15">
      <c r="A547" s="567" t="s">
        <v>303</v>
      </c>
      <c r="B547" s="214" t="s">
        <v>1206</v>
      </c>
      <c r="C547" s="570" t="s">
        <v>1220</v>
      </c>
      <c r="D547" s="207" t="s">
        <v>1218</v>
      </c>
      <c r="E547" s="195" t="s">
        <v>393</v>
      </c>
      <c r="F547" s="208" t="s">
        <v>1274</v>
      </c>
      <c r="G547" s="571" t="s">
        <v>1283</v>
      </c>
      <c r="H547" s="571" t="s">
        <v>1276</v>
      </c>
      <c r="I547" s="205" t="s">
        <v>1235</v>
      </c>
      <c r="J547" s="205" t="s">
        <v>1277</v>
      </c>
      <c r="K547" s="215">
        <v>0.15</v>
      </c>
      <c r="L547" s="217"/>
      <c r="M547" s="201">
        <v>5</v>
      </c>
      <c r="N547" s="201">
        <v>5</v>
      </c>
      <c r="O547" s="202">
        <f t="shared" si="16"/>
        <v>1</v>
      </c>
      <c r="P547" s="201">
        <v>667</v>
      </c>
      <c r="Q547" s="203">
        <f t="shared" si="17"/>
        <v>666.66666666666674</v>
      </c>
      <c r="R547" s="213" t="s">
        <v>1733</v>
      </c>
    </row>
    <row r="548" spans="1:18" ht="42" x14ac:dyDescent="0.15">
      <c r="A548" s="567" t="s">
        <v>303</v>
      </c>
      <c r="B548" s="214" t="s">
        <v>1206</v>
      </c>
      <c r="C548" s="570" t="s">
        <v>1203</v>
      </c>
      <c r="D548" s="207" t="s">
        <v>1221</v>
      </c>
      <c r="E548" s="195" t="s">
        <v>393</v>
      </c>
      <c r="F548" s="208" t="s">
        <v>1274</v>
      </c>
      <c r="G548" s="569" t="s">
        <v>1283</v>
      </c>
      <c r="H548" s="571" t="s">
        <v>1276</v>
      </c>
      <c r="I548" s="205" t="s">
        <v>1235</v>
      </c>
      <c r="J548" s="205" t="s">
        <v>1277</v>
      </c>
      <c r="K548" s="215">
        <v>0.2</v>
      </c>
      <c r="L548" s="216"/>
      <c r="M548" s="201">
        <v>70</v>
      </c>
      <c r="N548" s="201">
        <v>70</v>
      </c>
      <c r="O548" s="202">
        <f t="shared" si="16"/>
        <v>1</v>
      </c>
      <c r="P548" s="201">
        <v>500</v>
      </c>
      <c r="Q548" s="203">
        <f t="shared" si="17"/>
        <v>499.99999999999994</v>
      </c>
      <c r="R548" s="213" t="s">
        <v>1733</v>
      </c>
    </row>
    <row r="549" spans="1:18" ht="42" x14ac:dyDescent="0.15">
      <c r="A549" s="567" t="s">
        <v>303</v>
      </c>
      <c r="B549" s="214" t="s">
        <v>1206</v>
      </c>
      <c r="C549" s="570" t="s">
        <v>1219</v>
      </c>
      <c r="D549" s="207" t="s">
        <v>1221</v>
      </c>
      <c r="E549" s="195" t="s">
        <v>393</v>
      </c>
      <c r="F549" s="208" t="s">
        <v>1274</v>
      </c>
      <c r="G549" s="571" t="s">
        <v>1283</v>
      </c>
      <c r="H549" s="571" t="s">
        <v>1276</v>
      </c>
      <c r="I549" s="205" t="s">
        <v>1235</v>
      </c>
      <c r="J549" s="205" t="s">
        <v>1277</v>
      </c>
      <c r="K549" s="215">
        <v>0.2</v>
      </c>
      <c r="L549" s="217"/>
      <c r="M549" s="201">
        <v>11</v>
      </c>
      <c r="N549" s="201">
        <v>11</v>
      </c>
      <c r="O549" s="202">
        <f t="shared" si="16"/>
        <v>1</v>
      </c>
      <c r="P549" s="201">
        <v>500</v>
      </c>
      <c r="Q549" s="203">
        <f t="shared" si="17"/>
        <v>499.99999999999994</v>
      </c>
      <c r="R549" s="213" t="s">
        <v>1733</v>
      </c>
    </row>
    <row r="550" spans="1:18" ht="42" x14ac:dyDescent="0.15">
      <c r="A550" s="567" t="s">
        <v>303</v>
      </c>
      <c r="B550" s="214" t="s">
        <v>1206</v>
      </c>
      <c r="C550" s="570" t="s">
        <v>1213</v>
      </c>
      <c r="D550" s="207" t="s">
        <v>1222</v>
      </c>
      <c r="E550" s="195" t="s">
        <v>1223</v>
      </c>
      <c r="F550" s="208" t="s">
        <v>1274</v>
      </c>
      <c r="G550" s="569" t="s">
        <v>1283</v>
      </c>
      <c r="H550" s="571" t="s">
        <v>1276</v>
      </c>
      <c r="I550" s="205" t="s">
        <v>1235</v>
      </c>
      <c r="J550" s="205" t="s">
        <v>1277</v>
      </c>
      <c r="K550" s="215">
        <v>0.2</v>
      </c>
      <c r="L550" s="216"/>
      <c r="M550" s="201">
        <v>8</v>
      </c>
      <c r="N550" s="201">
        <v>8</v>
      </c>
      <c r="O550" s="202">
        <f t="shared" si="16"/>
        <v>1</v>
      </c>
      <c r="P550" s="201">
        <v>500</v>
      </c>
      <c r="Q550" s="203">
        <f t="shared" si="17"/>
        <v>500</v>
      </c>
      <c r="R550" s="213" t="s">
        <v>1733</v>
      </c>
    </row>
    <row r="551" spans="1:18" ht="42" x14ac:dyDescent="0.15">
      <c r="A551" s="567" t="s">
        <v>303</v>
      </c>
      <c r="B551" s="214" t="s">
        <v>1206</v>
      </c>
      <c r="C551" s="570" t="s">
        <v>1219</v>
      </c>
      <c r="D551" s="207" t="s">
        <v>1222</v>
      </c>
      <c r="E551" s="195" t="s">
        <v>393</v>
      </c>
      <c r="F551" s="208" t="s">
        <v>1274</v>
      </c>
      <c r="G551" s="571" t="s">
        <v>1283</v>
      </c>
      <c r="H551" s="571" t="s">
        <v>1276</v>
      </c>
      <c r="I551" s="205" t="s">
        <v>1235</v>
      </c>
      <c r="J551" s="205" t="s">
        <v>1277</v>
      </c>
      <c r="K551" s="215">
        <v>0.3</v>
      </c>
      <c r="L551" s="217"/>
      <c r="M551" s="201">
        <v>12</v>
      </c>
      <c r="N551" s="201">
        <v>12</v>
      </c>
      <c r="O551" s="202">
        <f t="shared" si="16"/>
        <v>1</v>
      </c>
      <c r="P551" s="201">
        <v>333</v>
      </c>
      <c r="Q551" s="203">
        <f t="shared" si="17"/>
        <v>333.33333333333337</v>
      </c>
      <c r="R551" s="213" t="s">
        <v>1733</v>
      </c>
    </row>
    <row r="552" spans="1:18" ht="42" x14ac:dyDescent="0.15">
      <c r="A552" s="567" t="s">
        <v>303</v>
      </c>
      <c r="B552" s="214" t="s">
        <v>1206</v>
      </c>
      <c r="C552" s="570" t="s">
        <v>1224</v>
      </c>
      <c r="D552" s="207" t="s">
        <v>1222</v>
      </c>
      <c r="E552" s="195" t="s">
        <v>1225</v>
      </c>
      <c r="F552" s="208" t="s">
        <v>1274</v>
      </c>
      <c r="G552" s="569" t="s">
        <v>1283</v>
      </c>
      <c r="H552" s="571" t="s">
        <v>1276</v>
      </c>
      <c r="I552" s="205" t="s">
        <v>1235</v>
      </c>
      <c r="J552" s="205" t="s">
        <v>1277</v>
      </c>
      <c r="K552" s="215">
        <v>0.2</v>
      </c>
      <c r="L552" s="216"/>
      <c r="M552" s="201">
        <v>8</v>
      </c>
      <c r="N552" s="201">
        <v>8</v>
      </c>
      <c r="O552" s="202">
        <f t="shared" si="16"/>
        <v>1</v>
      </c>
      <c r="P552" s="201">
        <v>500</v>
      </c>
      <c r="Q552" s="203">
        <f t="shared" si="17"/>
        <v>500</v>
      </c>
      <c r="R552" s="213" t="s">
        <v>1733</v>
      </c>
    </row>
    <row r="553" spans="1:18" ht="42" x14ac:dyDescent="0.15">
      <c r="A553" s="567" t="s">
        <v>303</v>
      </c>
      <c r="B553" s="214" t="s">
        <v>1206</v>
      </c>
      <c r="C553" s="570" t="s">
        <v>1219</v>
      </c>
      <c r="D553" s="207" t="s">
        <v>1226</v>
      </c>
      <c r="E553" s="195" t="s">
        <v>393</v>
      </c>
      <c r="F553" s="208" t="s">
        <v>1274</v>
      </c>
      <c r="G553" s="571" t="s">
        <v>1283</v>
      </c>
      <c r="H553" s="571" t="s">
        <v>1276</v>
      </c>
      <c r="I553" s="205" t="s">
        <v>1235</v>
      </c>
      <c r="J553" s="205" t="s">
        <v>1277</v>
      </c>
      <c r="K553" s="215">
        <v>0.5</v>
      </c>
      <c r="L553" s="217"/>
      <c r="M553" s="201">
        <v>5</v>
      </c>
      <c r="N553" s="201">
        <v>5</v>
      </c>
      <c r="O553" s="202">
        <f t="shared" si="16"/>
        <v>1</v>
      </c>
      <c r="P553" s="201">
        <v>200</v>
      </c>
      <c r="Q553" s="203">
        <f t="shared" si="17"/>
        <v>200</v>
      </c>
      <c r="R553" s="213" t="s">
        <v>1733</v>
      </c>
    </row>
    <row r="554" spans="1:18" ht="42" x14ac:dyDescent="0.15">
      <c r="A554" s="567" t="s">
        <v>303</v>
      </c>
      <c r="B554" s="214" t="s">
        <v>1206</v>
      </c>
      <c r="C554" s="570" t="s">
        <v>1227</v>
      </c>
      <c r="D554" s="207" t="s">
        <v>1226</v>
      </c>
      <c r="E554" s="195" t="s">
        <v>1228</v>
      </c>
      <c r="F554" s="208" t="s">
        <v>1274</v>
      </c>
      <c r="G554" s="569" t="s">
        <v>1283</v>
      </c>
      <c r="H554" s="571" t="s">
        <v>1276</v>
      </c>
      <c r="I554" s="205" t="s">
        <v>1235</v>
      </c>
      <c r="J554" s="205" t="s">
        <v>1277</v>
      </c>
      <c r="K554" s="215">
        <v>0.5</v>
      </c>
      <c r="L554" s="216"/>
      <c r="M554" s="201">
        <v>7</v>
      </c>
      <c r="N554" s="201">
        <v>7</v>
      </c>
      <c r="O554" s="202">
        <f t="shared" si="16"/>
        <v>1</v>
      </c>
      <c r="P554" s="201">
        <v>200</v>
      </c>
      <c r="Q554" s="203">
        <f t="shared" si="17"/>
        <v>199.99999999999997</v>
      </c>
      <c r="R554" s="213" t="s">
        <v>1733</v>
      </c>
    </row>
    <row r="555" spans="1:18" ht="42" x14ac:dyDescent="0.15">
      <c r="A555" s="567" t="s">
        <v>303</v>
      </c>
      <c r="B555" s="214" t="s">
        <v>1206</v>
      </c>
      <c r="C555" s="570" t="s">
        <v>1184</v>
      </c>
      <c r="D555" s="207" t="s">
        <v>1207</v>
      </c>
      <c r="E555" s="195" t="s">
        <v>393</v>
      </c>
      <c r="F555" s="208" t="s">
        <v>1274</v>
      </c>
      <c r="G555" s="571" t="s">
        <v>1284</v>
      </c>
      <c r="H555" s="571" t="s">
        <v>1276</v>
      </c>
      <c r="I555" s="205" t="s">
        <v>1235</v>
      </c>
      <c r="J555" s="205" t="s">
        <v>1277</v>
      </c>
      <c r="K555" s="215">
        <v>0.05</v>
      </c>
      <c r="L555" s="217"/>
      <c r="M555" s="201">
        <v>613</v>
      </c>
      <c r="N555" s="201">
        <v>613</v>
      </c>
      <c r="O555" s="202">
        <f t="shared" si="16"/>
        <v>1</v>
      </c>
      <c r="P555" s="201">
        <v>2000</v>
      </c>
      <c r="Q555" s="203">
        <f t="shared" si="17"/>
        <v>2000</v>
      </c>
      <c r="R555" s="213" t="s">
        <v>1733</v>
      </c>
    </row>
    <row r="556" spans="1:18" ht="42" x14ac:dyDescent="0.15">
      <c r="A556" s="567" t="s">
        <v>303</v>
      </c>
      <c r="B556" s="214" t="s">
        <v>1206</v>
      </c>
      <c r="C556" s="570" t="s">
        <v>1213</v>
      </c>
      <c r="D556" s="207" t="s">
        <v>1214</v>
      </c>
      <c r="E556" s="195" t="s">
        <v>1215</v>
      </c>
      <c r="F556" s="208" t="s">
        <v>1274</v>
      </c>
      <c r="G556" s="569" t="s">
        <v>1284</v>
      </c>
      <c r="H556" s="571" t="s">
        <v>1276</v>
      </c>
      <c r="I556" s="205" t="s">
        <v>1235</v>
      </c>
      <c r="J556" s="205" t="s">
        <v>1277</v>
      </c>
      <c r="K556" s="215">
        <v>0.1</v>
      </c>
      <c r="L556" s="216"/>
      <c r="M556" s="201">
        <v>8</v>
      </c>
      <c r="N556" s="201">
        <v>8</v>
      </c>
      <c r="O556" s="202">
        <f t="shared" si="16"/>
        <v>1</v>
      </c>
      <c r="P556" s="201">
        <v>1000</v>
      </c>
      <c r="Q556" s="203">
        <f t="shared" si="17"/>
        <v>1000</v>
      </c>
      <c r="R556" s="213" t="s">
        <v>1733</v>
      </c>
    </row>
    <row r="557" spans="1:18" ht="42" x14ac:dyDescent="0.15">
      <c r="A557" s="567" t="s">
        <v>303</v>
      </c>
      <c r="B557" s="214" t="s">
        <v>1206</v>
      </c>
      <c r="C557" s="570" t="s">
        <v>1216</v>
      </c>
      <c r="D557" s="207" t="s">
        <v>1214</v>
      </c>
      <c r="E557" s="195" t="s">
        <v>1217</v>
      </c>
      <c r="F557" s="208" t="s">
        <v>1274</v>
      </c>
      <c r="G557" s="571" t="s">
        <v>1284</v>
      </c>
      <c r="H557" s="571" t="s">
        <v>1276</v>
      </c>
      <c r="I557" s="205" t="s">
        <v>1235</v>
      </c>
      <c r="J557" s="205" t="s">
        <v>1277</v>
      </c>
      <c r="K557" s="215">
        <v>0.1</v>
      </c>
      <c r="L557" s="217"/>
      <c r="M557" s="201">
        <v>8</v>
      </c>
      <c r="N557" s="201">
        <v>8</v>
      </c>
      <c r="O557" s="202">
        <f t="shared" si="16"/>
        <v>1</v>
      </c>
      <c r="P557" s="201">
        <v>1000</v>
      </c>
      <c r="Q557" s="203">
        <f t="shared" si="17"/>
        <v>1000</v>
      </c>
      <c r="R557" s="213" t="s">
        <v>1733</v>
      </c>
    </row>
    <row r="558" spans="1:18" ht="42" x14ac:dyDescent="0.15">
      <c r="A558" s="567" t="s">
        <v>303</v>
      </c>
      <c r="B558" s="214" t="s">
        <v>1206</v>
      </c>
      <c r="C558" s="570" t="s">
        <v>1184</v>
      </c>
      <c r="D558" s="207" t="s">
        <v>1214</v>
      </c>
      <c r="E558" s="195" t="s">
        <v>393</v>
      </c>
      <c r="F558" s="208" t="s">
        <v>1274</v>
      </c>
      <c r="G558" s="569" t="s">
        <v>1284</v>
      </c>
      <c r="H558" s="571" t="s">
        <v>1276</v>
      </c>
      <c r="I558" s="205" t="s">
        <v>1235</v>
      </c>
      <c r="J558" s="205" t="s">
        <v>1277</v>
      </c>
      <c r="K558" s="215">
        <v>0.1</v>
      </c>
      <c r="L558" s="216"/>
      <c r="M558" s="201">
        <v>42</v>
      </c>
      <c r="N558" s="201">
        <v>42</v>
      </c>
      <c r="O558" s="202">
        <f t="shared" si="16"/>
        <v>1</v>
      </c>
      <c r="P558" s="201">
        <v>1000</v>
      </c>
      <c r="Q558" s="203">
        <f t="shared" si="17"/>
        <v>999.99999999999989</v>
      </c>
      <c r="R558" s="213" t="s">
        <v>1733</v>
      </c>
    </row>
    <row r="559" spans="1:18" ht="42" x14ac:dyDescent="0.15">
      <c r="A559" s="567" t="s">
        <v>303</v>
      </c>
      <c r="B559" s="214" t="s">
        <v>1206</v>
      </c>
      <c r="C559" s="570" t="s">
        <v>1203</v>
      </c>
      <c r="D559" s="207" t="s">
        <v>1218</v>
      </c>
      <c r="E559" s="195" t="s">
        <v>393</v>
      </c>
      <c r="F559" s="208" t="s">
        <v>1274</v>
      </c>
      <c r="G559" s="571" t="s">
        <v>1284</v>
      </c>
      <c r="H559" s="571" t="s">
        <v>1276</v>
      </c>
      <c r="I559" s="205" t="s">
        <v>1235</v>
      </c>
      <c r="J559" s="205" t="s">
        <v>1277</v>
      </c>
      <c r="K559" s="215">
        <v>0.15</v>
      </c>
      <c r="L559" s="217"/>
      <c r="M559" s="201">
        <v>99</v>
      </c>
      <c r="N559" s="201">
        <v>99</v>
      </c>
      <c r="O559" s="202">
        <f t="shared" si="16"/>
        <v>1</v>
      </c>
      <c r="P559" s="201">
        <v>667</v>
      </c>
      <c r="Q559" s="203">
        <f t="shared" si="17"/>
        <v>666.66666666666674</v>
      </c>
      <c r="R559" s="213" t="s">
        <v>1733</v>
      </c>
    </row>
    <row r="560" spans="1:18" ht="42" x14ac:dyDescent="0.15">
      <c r="A560" s="567" t="s">
        <v>303</v>
      </c>
      <c r="B560" s="214" t="s">
        <v>1206</v>
      </c>
      <c r="C560" s="570" t="s">
        <v>1219</v>
      </c>
      <c r="D560" s="207" t="s">
        <v>1218</v>
      </c>
      <c r="E560" s="195" t="s">
        <v>393</v>
      </c>
      <c r="F560" s="208" t="s">
        <v>1274</v>
      </c>
      <c r="G560" s="569" t="s">
        <v>1284</v>
      </c>
      <c r="H560" s="571" t="s">
        <v>1276</v>
      </c>
      <c r="I560" s="205" t="s">
        <v>1235</v>
      </c>
      <c r="J560" s="205" t="s">
        <v>1277</v>
      </c>
      <c r="K560" s="215">
        <v>0.15</v>
      </c>
      <c r="L560" s="216"/>
      <c r="M560" s="201">
        <v>19</v>
      </c>
      <c r="N560" s="201">
        <v>19</v>
      </c>
      <c r="O560" s="202">
        <f t="shared" si="16"/>
        <v>1</v>
      </c>
      <c r="P560" s="201">
        <v>667</v>
      </c>
      <c r="Q560" s="203">
        <f t="shared" si="17"/>
        <v>666.66666666666663</v>
      </c>
      <c r="R560" s="213" t="s">
        <v>1733</v>
      </c>
    </row>
    <row r="561" spans="1:18" ht="42" x14ac:dyDescent="0.15">
      <c r="A561" s="567" t="s">
        <v>303</v>
      </c>
      <c r="B561" s="214" t="s">
        <v>1206</v>
      </c>
      <c r="C561" s="570" t="s">
        <v>1220</v>
      </c>
      <c r="D561" s="207" t="s">
        <v>1218</v>
      </c>
      <c r="E561" s="195" t="s">
        <v>393</v>
      </c>
      <c r="F561" s="208" t="s">
        <v>1274</v>
      </c>
      <c r="G561" s="571" t="s">
        <v>1284</v>
      </c>
      <c r="H561" s="571" t="s">
        <v>1276</v>
      </c>
      <c r="I561" s="205" t="s">
        <v>1235</v>
      </c>
      <c r="J561" s="205" t="s">
        <v>1277</v>
      </c>
      <c r="K561" s="215">
        <v>0.15</v>
      </c>
      <c r="L561" s="217"/>
      <c r="M561" s="201">
        <v>5</v>
      </c>
      <c r="N561" s="201">
        <v>5</v>
      </c>
      <c r="O561" s="202">
        <f t="shared" si="16"/>
        <v>1</v>
      </c>
      <c r="P561" s="201">
        <v>667</v>
      </c>
      <c r="Q561" s="203">
        <f t="shared" si="17"/>
        <v>666.66666666666674</v>
      </c>
      <c r="R561" s="213" t="s">
        <v>1733</v>
      </c>
    </row>
    <row r="562" spans="1:18" ht="42" x14ac:dyDescent="0.15">
      <c r="A562" s="567" t="s">
        <v>303</v>
      </c>
      <c r="B562" s="214" t="s">
        <v>1206</v>
      </c>
      <c r="C562" s="570" t="s">
        <v>1203</v>
      </c>
      <c r="D562" s="207" t="s">
        <v>1221</v>
      </c>
      <c r="E562" s="195" t="s">
        <v>393</v>
      </c>
      <c r="F562" s="208" t="s">
        <v>1274</v>
      </c>
      <c r="G562" s="569" t="s">
        <v>1284</v>
      </c>
      <c r="H562" s="571" t="s">
        <v>1276</v>
      </c>
      <c r="I562" s="205" t="s">
        <v>1235</v>
      </c>
      <c r="J562" s="205" t="s">
        <v>1277</v>
      </c>
      <c r="K562" s="215">
        <v>0.2</v>
      </c>
      <c r="L562" s="216"/>
      <c r="M562" s="201">
        <v>70</v>
      </c>
      <c r="N562" s="201">
        <v>70</v>
      </c>
      <c r="O562" s="202">
        <f t="shared" si="16"/>
        <v>1</v>
      </c>
      <c r="P562" s="201">
        <v>500</v>
      </c>
      <c r="Q562" s="203">
        <f t="shared" si="17"/>
        <v>499.99999999999994</v>
      </c>
      <c r="R562" s="213" t="s">
        <v>1733</v>
      </c>
    </row>
    <row r="563" spans="1:18" ht="42" x14ac:dyDescent="0.15">
      <c r="A563" s="567" t="s">
        <v>303</v>
      </c>
      <c r="B563" s="214" t="s">
        <v>1206</v>
      </c>
      <c r="C563" s="570" t="s">
        <v>1219</v>
      </c>
      <c r="D563" s="207" t="s">
        <v>1221</v>
      </c>
      <c r="E563" s="195" t="s">
        <v>393</v>
      </c>
      <c r="F563" s="208" t="s">
        <v>1274</v>
      </c>
      <c r="G563" s="571" t="s">
        <v>1284</v>
      </c>
      <c r="H563" s="571" t="s">
        <v>1276</v>
      </c>
      <c r="I563" s="205" t="s">
        <v>1235</v>
      </c>
      <c r="J563" s="205" t="s">
        <v>1277</v>
      </c>
      <c r="K563" s="215">
        <v>0.2</v>
      </c>
      <c r="L563" s="217"/>
      <c r="M563" s="201">
        <v>11</v>
      </c>
      <c r="N563" s="201">
        <v>11</v>
      </c>
      <c r="O563" s="202">
        <f t="shared" si="16"/>
        <v>1</v>
      </c>
      <c r="P563" s="201">
        <v>500</v>
      </c>
      <c r="Q563" s="203">
        <f t="shared" si="17"/>
        <v>499.99999999999994</v>
      </c>
      <c r="R563" s="213" t="s">
        <v>1733</v>
      </c>
    </row>
    <row r="564" spans="1:18" ht="42" x14ac:dyDescent="0.15">
      <c r="A564" s="567" t="s">
        <v>303</v>
      </c>
      <c r="B564" s="214" t="s">
        <v>1206</v>
      </c>
      <c r="C564" s="570" t="s">
        <v>1213</v>
      </c>
      <c r="D564" s="207" t="s">
        <v>1222</v>
      </c>
      <c r="E564" s="195" t="s">
        <v>1223</v>
      </c>
      <c r="F564" s="208" t="s">
        <v>1274</v>
      </c>
      <c r="G564" s="569" t="s">
        <v>1284</v>
      </c>
      <c r="H564" s="571" t="s">
        <v>1276</v>
      </c>
      <c r="I564" s="205" t="s">
        <v>1235</v>
      </c>
      <c r="J564" s="205" t="s">
        <v>1277</v>
      </c>
      <c r="K564" s="215">
        <v>0.2</v>
      </c>
      <c r="L564" s="216"/>
      <c r="M564" s="201">
        <v>8</v>
      </c>
      <c r="N564" s="201">
        <v>8</v>
      </c>
      <c r="O564" s="202">
        <f t="shared" si="16"/>
        <v>1</v>
      </c>
      <c r="P564" s="201">
        <v>500</v>
      </c>
      <c r="Q564" s="203">
        <f t="shared" si="17"/>
        <v>500</v>
      </c>
      <c r="R564" s="213" t="s">
        <v>1733</v>
      </c>
    </row>
    <row r="565" spans="1:18" ht="42" x14ac:dyDescent="0.15">
      <c r="A565" s="567" t="s">
        <v>303</v>
      </c>
      <c r="B565" s="214" t="s">
        <v>1206</v>
      </c>
      <c r="C565" s="570" t="s">
        <v>1219</v>
      </c>
      <c r="D565" s="207" t="s">
        <v>1222</v>
      </c>
      <c r="E565" s="195" t="s">
        <v>393</v>
      </c>
      <c r="F565" s="208" t="s">
        <v>1274</v>
      </c>
      <c r="G565" s="571" t="s">
        <v>1284</v>
      </c>
      <c r="H565" s="571" t="s">
        <v>1276</v>
      </c>
      <c r="I565" s="205" t="s">
        <v>1235</v>
      </c>
      <c r="J565" s="205" t="s">
        <v>1277</v>
      </c>
      <c r="K565" s="215">
        <v>0.3</v>
      </c>
      <c r="L565" s="217"/>
      <c r="M565" s="201">
        <v>12</v>
      </c>
      <c r="N565" s="201">
        <v>12</v>
      </c>
      <c r="O565" s="202">
        <f t="shared" si="16"/>
        <v>1</v>
      </c>
      <c r="P565" s="201">
        <v>333</v>
      </c>
      <c r="Q565" s="203">
        <f t="shared" si="17"/>
        <v>333.33333333333337</v>
      </c>
      <c r="R565" s="213" t="s">
        <v>1733</v>
      </c>
    </row>
    <row r="566" spans="1:18" ht="42" x14ac:dyDescent="0.15">
      <c r="A566" s="567" t="s">
        <v>303</v>
      </c>
      <c r="B566" s="214" t="s">
        <v>1206</v>
      </c>
      <c r="C566" s="570" t="s">
        <v>1224</v>
      </c>
      <c r="D566" s="207" t="s">
        <v>1222</v>
      </c>
      <c r="E566" s="195" t="s">
        <v>1225</v>
      </c>
      <c r="F566" s="208" t="s">
        <v>1274</v>
      </c>
      <c r="G566" s="569" t="s">
        <v>1284</v>
      </c>
      <c r="H566" s="571" t="s">
        <v>1276</v>
      </c>
      <c r="I566" s="205" t="s">
        <v>1235</v>
      </c>
      <c r="J566" s="205" t="s">
        <v>1277</v>
      </c>
      <c r="K566" s="215">
        <v>0.2</v>
      </c>
      <c r="L566" s="216"/>
      <c r="M566" s="201">
        <v>8</v>
      </c>
      <c r="N566" s="201">
        <v>8</v>
      </c>
      <c r="O566" s="202">
        <f t="shared" si="16"/>
        <v>1</v>
      </c>
      <c r="P566" s="201">
        <v>500</v>
      </c>
      <c r="Q566" s="203">
        <f t="shared" si="17"/>
        <v>500</v>
      </c>
      <c r="R566" s="213" t="s">
        <v>1733</v>
      </c>
    </row>
    <row r="567" spans="1:18" ht="42" x14ac:dyDescent="0.15">
      <c r="A567" s="567" t="s">
        <v>303</v>
      </c>
      <c r="B567" s="214" t="s">
        <v>1206</v>
      </c>
      <c r="C567" s="570" t="s">
        <v>1219</v>
      </c>
      <c r="D567" s="207" t="s">
        <v>1226</v>
      </c>
      <c r="E567" s="195" t="s">
        <v>393</v>
      </c>
      <c r="F567" s="208" t="s">
        <v>1274</v>
      </c>
      <c r="G567" s="571" t="s">
        <v>1284</v>
      </c>
      <c r="H567" s="571" t="s">
        <v>1276</v>
      </c>
      <c r="I567" s="205" t="s">
        <v>1235</v>
      </c>
      <c r="J567" s="205" t="s">
        <v>1277</v>
      </c>
      <c r="K567" s="215">
        <v>0.5</v>
      </c>
      <c r="L567" s="217"/>
      <c r="M567" s="201">
        <v>5</v>
      </c>
      <c r="N567" s="201">
        <v>5</v>
      </c>
      <c r="O567" s="202">
        <f t="shared" si="16"/>
        <v>1</v>
      </c>
      <c r="P567" s="201">
        <v>200</v>
      </c>
      <c r="Q567" s="203">
        <f t="shared" si="17"/>
        <v>200</v>
      </c>
      <c r="R567" s="213" t="s">
        <v>1733</v>
      </c>
    </row>
    <row r="568" spans="1:18" ht="42" x14ac:dyDescent="0.15">
      <c r="A568" s="567" t="s">
        <v>303</v>
      </c>
      <c r="B568" s="214" t="s">
        <v>1206</v>
      </c>
      <c r="C568" s="570" t="s">
        <v>1227</v>
      </c>
      <c r="D568" s="207" t="s">
        <v>1226</v>
      </c>
      <c r="E568" s="195" t="s">
        <v>1228</v>
      </c>
      <c r="F568" s="208" t="s">
        <v>1274</v>
      </c>
      <c r="G568" s="569" t="s">
        <v>1284</v>
      </c>
      <c r="H568" s="571" t="s">
        <v>1276</v>
      </c>
      <c r="I568" s="205" t="s">
        <v>1235</v>
      </c>
      <c r="J568" s="205" t="s">
        <v>1277</v>
      </c>
      <c r="K568" s="215">
        <v>0.5</v>
      </c>
      <c r="L568" s="216"/>
      <c r="M568" s="201">
        <v>7</v>
      </c>
      <c r="N568" s="201">
        <v>7</v>
      </c>
      <c r="O568" s="202">
        <f t="shared" si="16"/>
        <v>1</v>
      </c>
      <c r="P568" s="201">
        <v>200</v>
      </c>
      <c r="Q568" s="203">
        <f t="shared" si="17"/>
        <v>199.99999999999997</v>
      </c>
      <c r="R568" s="213" t="s">
        <v>1733</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100"/>
  <sheetViews>
    <sheetView topLeftCell="A93" workbookViewId="0">
      <selection activeCell="R15" sqref="R15"/>
    </sheetView>
  </sheetViews>
  <sheetFormatPr baseColWidth="10" defaultColWidth="9.1640625" defaultRowHeight="13" x14ac:dyDescent="0.15"/>
  <cols>
    <col min="1" max="1" width="9.1640625" style="14"/>
    <col min="2" max="2" width="15.33203125" style="14" customWidth="1"/>
    <col min="3" max="4" width="9.1640625" style="14"/>
    <col min="5" max="5" width="20.5" style="14" customWidth="1"/>
    <col min="6" max="6" width="24.83203125" style="14" customWidth="1"/>
    <col min="7" max="7" width="17.1640625" style="14" customWidth="1"/>
    <col min="8" max="8" width="10.83203125" style="14" customWidth="1"/>
    <col min="9" max="9" width="9.6640625" style="14" customWidth="1"/>
    <col min="10" max="10" width="11.5" style="14" customWidth="1"/>
    <col min="11" max="11" width="9.1640625" style="14"/>
    <col min="12" max="12" width="10.5" style="14" customWidth="1"/>
    <col min="13" max="13" width="11.83203125" style="14" customWidth="1"/>
    <col min="14" max="15" width="9.1640625" style="14"/>
    <col min="16" max="16" width="10.1640625" style="14" customWidth="1"/>
    <col min="17" max="17" width="11.5" style="14" customWidth="1"/>
    <col min="18" max="18" width="42.5" style="14" customWidth="1"/>
    <col min="19" max="16384" width="9.1640625" style="14"/>
  </cols>
  <sheetData>
    <row r="1" spans="1:18" ht="14" thickBot="1" x14ac:dyDescent="0.2">
      <c r="A1" s="295" t="s">
        <v>155</v>
      </c>
      <c r="B1" s="5"/>
      <c r="C1" s="5"/>
      <c r="D1" s="5"/>
      <c r="E1" s="5"/>
      <c r="F1" s="5"/>
      <c r="G1" s="5"/>
      <c r="H1" s="5"/>
      <c r="I1" s="5"/>
      <c r="J1" s="5"/>
      <c r="K1" s="5"/>
      <c r="L1" s="5"/>
      <c r="M1" s="5"/>
      <c r="N1" s="5"/>
      <c r="O1" s="5"/>
      <c r="P1" s="5"/>
      <c r="Q1" s="5"/>
      <c r="R1" s="5"/>
    </row>
    <row r="2" spans="1:18" x14ac:dyDescent="0.15">
      <c r="A2" s="8"/>
      <c r="B2" s="5"/>
      <c r="C2" s="5"/>
      <c r="D2" s="5"/>
      <c r="E2" s="5"/>
      <c r="F2" s="5"/>
      <c r="G2" s="5"/>
      <c r="H2" s="5"/>
      <c r="I2" s="5"/>
      <c r="J2" s="5"/>
      <c r="K2" s="5"/>
      <c r="L2" s="5"/>
      <c r="M2" s="5"/>
      <c r="N2" s="5"/>
      <c r="O2" s="5"/>
      <c r="P2" s="5"/>
      <c r="Q2" s="54" t="s">
        <v>1</v>
      </c>
      <c r="R2" s="31" t="s">
        <v>2</v>
      </c>
    </row>
    <row r="3" spans="1:18" ht="14" thickBot="1" x14ac:dyDescent="0.2">
      <c r="A3" s="8"/>
      <c r="B3" s="5"/>
      <c r="C3" s="5"/>
      <c r="D3" s="5"/>
      <c r="E3" s="5"/>
      <c r="F3" s="5"/>
      <c r="G3" s="5"/>
      <c r="H3" s="5"/>
      <c r="I3" s="5"/>
      <c r="J3" s="5"/>
      <c r="K3" s="5"/>
      <c r="L3" s="5"/>
      <c r="M3" s="5"/>
      <c r="N3" s="5"/>
      <c r="O3" s="5"/>
      <c r="P3" s="5"/>
      <c r="Q3" s="4" t="s">
        <v>3</v>
      </c>
      <c r="R3" s="32">
        <v>2021</v>
      </c>
    </row>
    <row r="4" spans="1:18" ht="57" thickBot="1" x14ac:dyDescent="0.2">
      <c r="A4" s="60" t="s">
        <v>4</v>
      </c>
      <c r="B4" s="33" t="s">
        <v>156</v>
      </c>
      <c r="C4" s="60" t="s">
        <v>157</v>
      </c>
      <c r="D4" s="56" t="s">
        <v>146</v>
      </c>
      <c r="E4" s="61" t="s">
        <v>130</v>
      </c>
      <c r="F4" s="61" t="s">
        <v>158</v>
      </c>
      <c r="G4" s="59" t="s">
        <v>148</v>
      </c>
      <c r="H4" s="59" t="s">
        <v>42</v>
      </c>
      <c r="I4" s="53" t="s">
        <v>159</v>
      </c>
      <c r="J4" s="59" t="s">
        <v>19</v>
      </c>
      <c r="K4" s="30" t="s">
        <v>149</v>
      </c>
      <c r="L4" s="33" t="s">
        <v>15</v>
      </c>
      <c r="M4" s="34" t="s">
        <v>150</v>
      </c>
      <c r="N4" s="34" t="s">
        <v>151</v>
      </c>
      <c r="O4" s="57" t="s">
        <v>152</v>
      </c>
      <c r="P4" s="53" t="s">
        <v>153</v>
      </c>
      <c r="Q4" s="57" t="s">
        <v>154</v>
      </c>
      <c r="R4" s="53" t="s">
        <v>160</v>
      </c>
    </row>
    <row r="5" spans="1:18" s="136" customFormat="1" ht="28" x14ac:dyDescent="0.15">
      <c r="A5" s="188" t="s">
        <v>303</v>
      </c>
      <c r="B5" s="222" t="s">
        <v>1285</v>
      </c>
      <c r="C5" s="223" t="s">
        <v>1286</v>
      </c>
      <c r="D5" s="299" t="s">
        <v>1208</v>
      </c>
      <c r="E5" s="224" t="s">
        <v>1287</v>
      </c>
      <c r="F5" s="225" t="s">
        <v>1288</v>
      </c>
      <c r="G5" s="226" t="s">
        <v>1235</v>
      </c>
      <c r="H5" s="227" t="s">
        <v>309</v>
      </c>
      <c r="I5" s="228"/>
      <c r="J5" s="227" t="s">
        <v>1289</v>
      </c>
      <c r="K5" s="229">
        <v>0.1</v>
      </c>
      <c r="L5" s="230"/>
      <c r="M5" s="300">
        <v>430</v>
      </c>
      <c r="N5" s="300">
        <v>29</v>
      </c>
      <c r="O5" s="231">
        <f>N5/M5</f>
        <v>6.7441860465116285E-2</v>
      </c>
      <c r="P5" s="232">
        <f t="shared" ref="P5:P17" si="0">Q5</f>
        <v>0.67441860465116277</v>
      </c>
      <c r="Q5" s="233">
        <f t="shared" ref="Q5:Q17" si="1">N5/(M5*K5)</f>
        <v>0.67441860465116277</v>
      </c>
      <c r="R5" s="234"/>
    </row>
    <row r="6" spans="1:18" s="136" customFormat="1" ht="28" x14ac:dyDescent="0.15">
      <c r="A6" s="188" t="s">
        <v>303</v>
      </c>
      <c r="B6" s="222" t="s">
        <v>1285</v>
      </c>
      <c r="C6" s="223" t="s">
        <v>1286</v>
      </c>
      <c r="D6" s="299" t="s">
        <v>1208</v>
      </c>
      <c r="E6" s="224" t="s">
        <v>1257</v>
      </c>
      <c r="F6" s="225" t="s">
        <v>1288</v>
      </c>
      <c r="G6" s="226" t="s">
        <v>1235</v>
      </c>
      <c r="H6" s="227" t="s">
        <v>309</v>
      </c>
      <c r="I6" s="228"/>
      <c r="J6" s="227" t="s">
        <v>1289</v>
      </c>
      <c r="K6" s="229">
        <v>0.1</v>
      </c>
      <c r="L6" s="189"/>
      <c r="M6" s="300">
        <v>430</v>
      </c>
      <c r="N6" s="266">
        <v>32</v>
      </c>
      <c r="O6" s="231">
        <f t="shared" ref="O6:O69" si="2">N6/M6</f>
        <v>7.441860465116279E-2</v>
      </c>
      <c r="P6" s="232">
        <f t="shared" si="0"/>
        <v>0.7441860465116279</v>
      </c>
      <c r="Q6" s="233">
        <f t="shared" si="1"/>
        <v>0.7441860465116279</v>
      </c>
      <c r="R6" s="234"/>
    </row>
    <row r="7" spans="1:18" s="136" customFormat="1" ht="28" x14ac:dyDescent="0.15">
      <c r="A7" s="188" t="s">
        <v>303</v>
      </c>
      <c r="B7" s="222" t="s">
        <v>1285</v>
      </c>
      <c r="C7" s="223" t="s">
        <v>1286</v>
      </c>
      <c r="D7" s="299" t="s">
        <v>1208</v>
      </c>
      <c r="E7" s="222" t="s">
        <v>1258</v>
      </c>
      <c r="F7" s="225" t="s">
        <v>1288</v>
      </c>
      <c r="G7" s="226" t="s">
        <v>1235</v>
      </c>
      <c r="H7" s="227" t="s">
        <v>309</v>
      </c>
      <c r="I7" s="228"/>
      <c r="J7" s="227" t="s">
        <v>1289</v>
      </c>
      <c r="K7" s="229">
        <v>0.1</v>
      </c>
      <c r="L7" s="189"/>
      <c r="M7" s="300">
        <v>430</v>
      </c>
      <c r="N7" s="266">
        <v>28</v>
      </c>
      <c r="O7" s="231">
        <f t="shared" si="2"/>
        <v>6.5116279069767441E-2</v>
      </c>
      <c r="P7" s="232">
        <f t="shared" si="0"/>
        <v>0.65116279069767447</v>
      </c>
      <c r="Q7" s="233">
        <f t="shared" si="1"/>
        <v>0.65116279069767447</v>
      </c>
      <c r="R7" s="234"/>
    </row>
    <row r="8" spans="1:18" s="136" customFormat="1" ht="56" x14ac:dyDescent="0.15">
      <c r="A8" s="188" t="s">
        <v>303</v>
      </c>
      <c r="B8" s="222" t="s">
        <v>1285</v>
      </c>
      <c r="C8" s="223" t="s">
        <v>1286</v>
      </c>
      <c r="D8" s="299" t="s">
        <v>1208</v>
      </c>
      <c r="E8" s="222" t="s">
        <v>1271</v>
      </c>
      <c r="F8" s="225" t="s">
        <v>1288</v>
      </c>
      <c r="G8" s="226" t="s">
        <v>1235</v>
      </c>
      <c r="H8" s="227" t="s">
        <v>309</v>
      </c>
      <c r="I8" s="228"/>
      <c r="J8" s="227" t="s">
        <v>1289</v>
      </c>
      <c r="K8" s="229">
        <v>0.1</v>
      </c>
      <c r="L8" s="189"/>
      <c r="M8" s="300">
        <v>430</v>
      </c>
      <c r="N8" s="266">
        <v>33</v>
      </c>
      <c r="O8" s="231">
        <f t="shared" si="2"/>
        <v>7.6744186046511634E-2</v>
      </c>
      <c r="P8" s="232">
        <f t="shared" si="0"/>
        <v>0.76744186046511631</v>
      </c>
      <c r="Q8" s="233">
        <f t="shared" si="1"/>
        <v>0.76744186046511631</v>
      </c>
      <c r="R8" s="301" t="s">
        <v>1750</v>
      </c>
    </row>
    <row r="9" spans="1:18" s="136" customFormat="1" ht="28" x14ac:dyDescent="0.15">
      <c r="A9" s="188" t="s">
        <v>303</v>
      </c>
      <c r="B9" s="222" t="s">
        <v>1285</v>
      </c>
      <c r="C9" s="223" t="s">
        <v>1286</v>
      </c>
      <c r="D9" s="299" t="s">
        <v>1208</v>
      </c>
      <c r="E9" s="222" t="s">
        <v>1237</v>
      </c>
      <c r="F9" s="225" t="s">
        <v>1288</v>
      </c>
      <c r="G9" s="226" t="s">
        <v>1235</v>
      </c>
      <c r="H9" s="227" t="s">
        <v>309</v>
      </c>
      <c r="I9" s="228"/>
      <c r="J9" s="227" t="s">
        <v>1289</v>
      </c>
      <c r="K9" s="229">
        <v>0.1</v>
      </c>
      <c r="L9" s="189"/>
      <c r="M9" s="300">
        <v>430</v>
      </c>
      <c r="N9" s="266">
        <v>36</v>
      </c>
      <c r="O9" s="231">
        <f t="shared" si="2"/>
        <v>8.3720930232558138E-2</v>
      </c>
      <c r="P9" s="232">
        <f t="shared" si="0"/>
        <v>0.83720930232558144</v>
      </c>
      <c r="Q9" s="233">
        <f t="shared" si="1"/>
        <v>0.83720930232558144</v>
      </c>
      <c r="R9" s="234"/>
    </row>
    <row r="10" spans="1:18" s="136" customFormat="1" ht="28" x14ac:dyDescent="0.15">
      <c r="A10" s="188" t="s">
        <v>303</v>
      </c>
      <c r="B10" s="222" t="s">
        <v>1285</v>
      </c>
      <c r="C10" s="223" t="s">
        <v>1286</v>
      </c>
      <c r="D10" s="299" t="s">
        <v>1208</v>
      </c>
      <c r="E10" s="222" t="s">
        <v>1290</v>
      </c>
      <c r="F10" s="225" t="s">
        <v>1288</v>
      </c>
      <c r="G10" s="226" t="s">
        <v>1235</v>
      </c>
      <c r="H10" s="227" t="s">
        <v>309</v>
      </c>
      <c r="I10" s="228"/>
      <c r="J10" s="227" t="s">
        <v>1289</v>
      </c>
      <c r="K10" s="229">
        <v>0.1</v>
      </c>
      <c r="L10" s="189"/>
      <c r="M10" s="300">
        <v>430</v>
      </c>
      <c r="N10" s="266">
        <v>30</v>
      </c>
      <c r="O10" s="231">
        <f t="shared" si="2"/>
        <v>6.9767441860465115E-2</v>
      </c>
      <c r="P10" s="232">
        <f t="shared" si="0"/>
        <v>0.69767441860465118</v>
      </c>
      <c r="Q10" s="233">
        <f t="shared" si="1"/>
        <v>0.69767441860465118</v>
      </c>
      <c r="R10" s="234"/>
    </row>
    <row r="11" spans="1:18" s="136" customFormat="1" ht="28" x14ac:dyDescent="0.15">
      <c r="A11" s="188" t="s">
        <v>303</v>
      </c>
      <c r="B11" s="222" t="s">
        <v>1285</v>
      </c>
      <c r="C11" s="223" t="s">
        <v>1286</v>
      </c>
      <c r="D11" s="299" t="s">
        <v>1208</v>
      </c>
      <c r="E11" s="222" t="s">
        <v>1291</v>
      </c>
      <c r="F11" s="225" t="s">
        <v>1288</v>
      </c>
      <c r="G11" s="226" t="s">
        <v>1235</v>
      </c>
      <c r="H11" s="227" t="s">
        <v>309</v>
      </c>
      <c r="I11" s="228"/>
      <c r="J11" s="227" t="s">
        <v>1289</v>
      </c>
      <c r="K11" s="229">
        <v>0.1</v>
      </c>
      <c r="L11" s="189"/>
      <c r="M11" s="300">
        <v>430</v>
      </c>
      <c r="N11" s="266">
        <v>37</v>
      </c>
      <c r="O11" s="231">
        <f>N11/M11</f>
        <v>8.6046511627906982E-2</v>
      </c>
      <c r="P11" s="232">
        <f t="shared" si="0"/>
        <v>0.86046511627906974</v>
      </c>
      <c r="Q11" s="233">
        <f t="shared" si="1"/>
        <v>0.86046511627906974</v>
      </c>
      <c r="R11" s="234"/>
    </row>
    <row r="12" spans="1:18" s="136" customFormat="1" ht="28" x14ac:dyDescent="0.15">
      <c r="A12" s="188" t="s">
        <v>303</v>
      </c>
      <c r="B12" s="222" t="s">
        <v>1285</v>
      </c>
      <c r="C12" s="223" t="s">
        <v>1286</v>
      </c>
      <c r="D12" s="299" t="s">
        <v>1208</v>
      </c>
      <c r="E12" s="222" t="s">
        <v>1292</v>
      </c>
      <c r="F12" s="225" t="s">
        <v>1288</v>
      </c>
      <c r="G12" s="226" t="s">
        <v>1235</v>
      </c>
      <c r="H12" s="227" t="s">
        <v>309</v>
      </c>
      <c r="I12" s="228"/>
      <c r="J12" s="227" t="s">
        <v>1289</v>
      </c>
      <c r="K12" s="229">
        <v>0.1</v>
      </c>
      <c r="L12" s="189"/>
      <c r="M12" s="300">
        <v>430</v>
      </c>
      <c r="N12" s="266">
        <v>34</v>
      </c>
      <c r="O12" s="231">
        <f t="shared" si="2"/>
        <v>7.9069767441860464E-2</v>
      </c>
      <c r="P12" s="232">
        <f t="shared" si="0"/>
        <v>0.79069767441860461</v>
      </c>
      <c r="Q12" s="233">
        <f t="shared" si="1"/>
        <v>0.79069767441860461</v>
      </c>
      <c r="R12" s="234"/>
    </row>
    <row r="13" spans="1:18" s="136" customFormat="1" ht="28" x14ac:dyDescent="0.15">
      <c r="A13" s="188" t="s">
        <v>303</v>
      </c>
      <c r="B13" s="222" t="s">
        <v>1285</v>
      </c>
      <c r="C13" s="223" t="s">
        <v>1286</v>
      </c>
      <c r="D13" s="299" t="s">
        <v>1208</v>
      </c>
      <c r="E13" s="222" t="s">
        <v>1293</v>
      </c>
      <c r="F13" s="225" t="s">
        <v>1288</v>
      </c>
      <c r="G13" s="226" t="s">
        <v>1235</v>
      </c>
      <c r="H13" s="227" t="s">
        <v>309</v>
      </c>
      <c r="I13" s="228"/>
      <c r="J13" s="227" t="s">
        <v>1289</v>
      </c>
      <c r="K13" s="229">
        <v>0.1</v>
      </c>
      <c r="L13" s="189"/>
      <c r="M13" s="300">
        <v>430</v>
      </c>
      <c r="N13" s="266">
        <v>33</v>
      </c>
      <c r="O13" s="231">
        <f t="shared" si="2"/>
        <v>7.6744186046511634E-2</v>
      </c>
      <c r="P13" s="232">
        <f t="shared" si="0"/>
        <v>0.76744186046511631</v>
      </c>
      <c r="Q13" s="233">
        <f t="shared" si="1"/>
        <v>0.76744186046511631</v>
      </c>
      <c r="R13" s="234"/>
    </row>
    <row r="14" spans="1:18" s="136" customFormat="1" ht="28" x14ac:dyDescent="0.15">
      <c r="A14" s="188" t="s">
        <v>303</v>
      </c>
      <c r="B14" s="222" t="s">
        <v>1285</v>
      </c>
      <c r="C14" s="223" t="s">
        <v>1286</v>
      </c>
      <c r="D14" s="299" t="s">
        <v>1208</v>
      </c>
      <c r="E14" s="222" t="s">
        <v>1256</v>
      </c>
      <c r="F14" s="225" t="s">
        <v>1288</v>
      </c>
      <c r="G14" s="226" t="s">
        <v>1235</v>
      </c>
      <c r="H14" s="227" t="s">
        <v>309</v>
      </c>
      <c r="I14" s="228"/>
      <c r="J14" s="227" t="s">
        <v>1289</v>
      </c>
      <c r="K14" s="229">
        <v>0.1</v>
      </c>
      <c r="L14" s="189"/>
      <c r="M14" s="300">
        <v>430</v>
      </c>
      <c r="N14" s="266">
        <v>34</v>
      </c>
      <c r="O14" s="231">
        <f t="shared" si="2"/>
        <v>7.9069767441860464E-2</v>
      </c>
      <c r="P14" s="232">
        <f t="shared" si="0"/>
        <v>0.79069767441860461</v>
      </c>
      <c r="Q14" s="233">
        <f t="shared" si="1"/>
        <v>0.79069767441860461</v>
      </c>
      <c r="R14" s="234"/>
    </row>
    <row r="15" spans="1:18" s="136" customFormat="1" ht="28" x14ac:dyDescent="0.15">
      <c r="A15" s="188" t="s">
        <v>303</v>
      </c>
      <c r="B15" s="222" t="s">
        <v>1285</v>
      </c>
      <c r="C15" s="223" t="s">
        <v>1286</v>
      </c>
      <c r="D15" s="299" t="s">
        <v>1208</v>
      </c>
      <c r="E15" s="222" t="s">
        <v>1294</v>
      </c>
      <c r="F15" s="225" t="s">
        <v>1288</v>
      </c>
      <c r="G15" s="226" t="s">
        <v>1235</v>
      </c>
      <c r="H15" s="227" t="s">
        <v>309</v>
      </c>
      <c r="I15" s="228"/>
      <c r="J15" s="227" t="s">
        <v>1289</v>
      </c>
      <c r="K15" s="229">
        <v>0.1</v>
      </c>
      <c r="L15" s="189"/>
      <c r="M15" s="300">
        <v>430</v>
      </c>
      <c r="N15" s="266">
        <v>33</v>
      </c>
      <c r="O15" s="231">
        <f t="shared" si="2"/>
        <v>7.6744186046511634E-2</v>
      </c>
      <c r="P15" s="232">
        <f t="shared" si="0"/>
        <v>0.76744186046511631</v>
      </c>
      <c r="Q15" s="233">
        <f t="shared" si="1"/>
        <v>0.76744186046511631</v>
      </c>
      <c r="R15" s="234"/>
    </row>
    <row r="16" spans="1:18" s="136" customFormat="1" ht="28" x14ac:dyDescent="0.15">
      <c r="A16" s="188" t="s">
        <v>303</v>
      </c>
      <c r="B16" s="222" t="s">
        <v>1285</v>
      </c>
      <c r="C16" s="223" t="s">
        <v>1286</v>
      </c>
      <c r="D16" s="299" t="s">
        <v>1208</v>
      </c>
      <c r="E16" s="222" t="s">
        <v>1230</v>
      </c>
      <c r="F16" s="225" t="s">
        <v>1288</v>
      </c>
      <c r="G16" s="226" t="s">
        <v>1235</v>
      </c>
      <c r="H16" s="227" t="s">
        <v>309</v>
      </c>
      <c r="I16" s="228"/>
      <c r="J16" s="227" t="s">
        <v>1289</v>
      </c>
      <c r="K16" s="229">
        <v>0.1</v>
      </c>
      <c r="L16" s="189"/>
      <c r="M16" s="300">
        <v>430</v>
      </c>
      <c r="N16" s="266">
        <v>29</v>
      </c>
      <c r="O16" s="231">
        <f t="shared" si="2"/>
        <v>6.7441860465116285E-2</v>
      </c>
      <c r="P16" s="232">
        <f t="shared" si="0"/>
        <v>0.67441860465116277</v>
      </c>
      <c r="Q16" s="233">
        <f t="shared" si="1"/>
        <v>0.67441860465116277</v>
      </c>
      <c r="R16" s="234"/>
    </row>
    <row r="17" spans="1:18" s="136" customFormat="1" ht="28" x14ac:dyDescent="0.15">
      <c r="A17" s="188" t="s">
        <v>303</v>
      </c>
      <c r="B17" s="222" t="s">
        <v>1285</v>
      </c>
      <c r="C17" s="223" t="s">
        <v>1286</v>
      </c>
      <c r="D17" s="299" t="s">
        <v>1208</v>
      </c>
      <c r="E17" s="222" t="s">
        <v>1295</v>
      </c>
      <c r="F17" s="225" t="s">
        <v>1288</v>
      </c>
      <c r="G17" s="226" t="s">
        <v>1235</v>
      </c>
      <c r="H17" s="227" t="s">
        <v>309</v>
      </c>
      <c r="I17" s="228"/>
      <c r="J17" s="227" t="s">
        <v>1289</v>
      </c>
      <c r="K17" s="229">
        <v>0.1</v>
      </c>
      <c r="L17" s="189"/>
      <c r="M17" s="300">
        <v>430</v>
      </c>
      <c r="N17" s="266">
        <v>22</v>
      </c>
      <c r="O17" s="231">
        <f t="shared" si="2"/>
        <v>5.1162790697674418E-2</v>
      </c>
      <c r="P17" s="232">
        <f t="shared" si="0"/>
        <v>0.51162790697674421</v>
      </c>
      <c r="Q17" s="233">
        <f t="shared" si="1"/>
        <v>0.51162790697674421</v>
      </c>
      <c r="R17" s="234"/>
    </row>
    <row r="18" spans="1:18" s="136" customFormat="1" ht="84" x14ac:dyDescent="0.15">
      <c r="A18" s="188" t="s">
        <v>303</v>
      </c>
      <c r="B18" s="222" t="s">
        <v>1285</v>
      </c>
      <c r="C18" s="223" t="s">
        <v>1286</v>
      </c>
      <c r="D18" s="299" t="s">
        <v>1208</v>
      </c>
      <c r="E18" s="222" t="s">
        <v>1296</v>
      </c>
      <c r="F18" s="225" t="s">
        <v>1288</v>
      </c>
      <c r="G18" s="226" t="s">
        <v>1235</v>
      </c>
      <c r="H18" s="227" t="s">
        <v>309</v>
      </c>
      <c r="I18" s="228"/>
      <c r="J18" s="227" t="s">
        <v>1289</v>
      </c>
      <c r="K18" s="229" t="s">
        <v>309</v>
      </c>
      <c r="L18" s="189"/>
      <c r="M18" s="300"/>
      <c r="N18" s="266"/>
      <c r="O18" s="231" t="s">
        <v>393</v>
      </c>
      <c r="P18" s="232" t="s">
        <v>393</v>
      </c>
      <c r="Q18" s="233"/>
      <c r="R18" s="301" t="s">
        <v>1751</v>
      </c>
    </row>
    <row r="19" spans="1:18" s="136" customFormat="1" ht="28" x14ac:dyDescent="0.15">
      <c r="A19" s="188" t="s">
        <v>303</v>
      </c>
      <c r="B19" s="222" t="s">
        <v>1285</v>
      </c>
      <c r="C19" s="223" t="s">
        <v>1286</v>
      </c>
      <c r="D19" s="299" t="s">
        <v>1208</v>
      </c>
      <c r="E19" s="222" t="s">
        <v>1297</v>
      </c>
      <c r="F19" s="225" t="s">
        <v>1288</v>
      </c>
      <c r="G19" s="226" t="s">
        <v>1235</v>
      </c>
      <c r="H19" s="227" t="s">
        <v>309</v>
      </c>
      <c r="I19" s="228"/>
      <c r="J19" s="227" t="s">
        <v>1289</v>
      </c>
      <c r="K19" s="229">
        <v>0.1</v>
      </c>
      <c r="L19" s="189"/>
      <c r="M19" s="300">
        <v>430</v>
      </c>
      <c r="N19" s="266">
        <v>33</v>
      </c>
      <c r="O19" s="231">
        <f t="shared" si="2"/>
        <v>7.6744186046511634E-2</v>
      </c>
      <c r="P19" s="232">
        <f t="shared" ref="P19:P49" si="3">Q19</f>
        <v>0.76744186046511631</v>
      </c>
      <c r="Q19" s="233">
        <f t="shared" ref="Q19:Q49" si="4">N19/(M19*K19)</f>
        <v>0.76744186046511631</v>
      </c>
      <c r="R19" s="234"/>
    </row>
    <row r="20" spans="1:18" s="136" customFormat="1" ht="28" x14ac:dyDescent="0.15">
      <c r="A20" s="188" t="s">
        <v>303</v>
      </c>
      <c r="B20" s="222" t="s">
        <v>1285</v>
      </c>
      <c r="C20" s="223" t="s">
        <v>1286</v>
      </c>
      <c r="D20" s="299" t="s">
        <v>1208</v>
      </c>
      <c r="E20" s="222" t="s">
        <v>1298</v>
      </c>
      <c r="F20" s="225" t="s">
        <v>1288</v>
      </c>
      <c r="G20" s="226" t="s">
        <v>1235</v>
      </c>
      <c r="H20" s="227" t="s">
        <v>309</v>
      </c>
      <c r="I20" s="228"/>
      <c r="J20" s="227" t="s">
        <v>1289</v>
      </c>
      <c r="K20" s="229">
        <v>0.1</v>
      </c>
      <c r="L20" s="189"/>
      <c r="M20" s="300">
        <v>430</v>
      </c>
      <c r="N20" s="266">
        <v>27</v>
      </c>
      <c r="O20" s="231">
        <f t="shared" si="2"/>
        <v>6.2790697674418611E-2</v>
      </c>
      <c r="P20" s="232">
        <f t="shared" si="3"/>
        <v>0.62790697674418605</v>
      </c>
      <c r="Q20" s="233">
        <f t="shared" si="4"/>
        <v>0.62790697674418605</v>
      </c>
      <c r="R20" s="234"/>
    </row>
    <row r="21" spans="1:18" s="136" customFormat="1" ht="28" x14ac:dyDescent="0.15">
      <c r="A21" s="188" t="s">
        <v>303</v>
      </c>
      <c r="B21" s="222" t="s">
        <v>1285</v>
      </c>
      <c r="C21" s="223" t="s">
        <v>1286</v>
      </c>
      <c r="D21" s="299" t="s">
        <v>1208</v>
      </c>
      <c r="E21" s="222" t="s">
        <v>1299</v>
      </c>
      <c r="F21" s="225" t="s">
        <v>1288</v>
      </c>
      <c r="G21" s="226" t="s">
        <v>1235</v>
      </c>
      <c r="H21" s="227" t="s">
        <v>309</v>
      </c>
      <c r="I21" s="228"/>
      <c r="J21" s="227" t="s">
        <v>1289</v>
      </c>
      <c r="K21" s="229">
        <v>0.1</v>
      </c>
      <c r="L21" s="189"/>
      <c r="M21" s="300">
        <v>430</v>
      </c>
      <c r="N21" s="266">
        <v>26</v>
      </c>
      <c r="O21" s="231">
        <f t="shared" si="2"/>
        <v>6.0465116279069767E-2</v>
      </c>
      <c r="P21" s="232">
        <f t="shared" si="3"/>
        <v>0.60465116279069764</v>
      </c>
      <c r="Q21" s="233">
        <f t="shared" si="4"/>
        <v>0.60465116279069764</v>
      </c>
      <c r="R21" s="234"/>
    </row>
    <row r="22" spans="1:18" s="136" customFormat="1" ht="28" x14ac:dyDescent="0.15">
      <c r="A22" s="188" t="s">
        <v>303</v>
      </c>
      <c r="B22" s="222" t="s">
        <v>1285</v>
      </c>
      <c r="C22" s="223" t="s">
        <v>1286</v>
      </c>
      <c r="D22" s="299" t="s">
        <v>1208</v>
      </c>
      <c r="E22" s="222" t="s">
        <v>1300</v>
      </c>
      <c r="F22" s="225" t="s">
        <v>1288</v>
      </c>
      <c r="G22" s="226" t="s">
        <v>1235</v>
      </c>
      <c r="H22" s="227" t="s">
        <v>309</v>
      </c>
      <c r="I22" s="228"/>
      <c r="J22" s="227" t="s">
        <v>1289</v>
      </c>
      <c r="K22" s="229">
        <v>0.1</v>
      </c>
      <c r="L22" s="189"/>
      <c r="M22" s="300">
        <v>430</v>
      </c>
      <c r="N22" s="266">
        <v>15</v>
      </c>
      <c r="O22" s="231">
        <f t="shared" si="2"/>
        <v>3.4883720930232558E-2</v>
      </c>
      <c r="P22" s="232">
        <f t="shared" si="3"/>
        <v>0.34883720930232559</v>
      </c>
      <c r="Q22" s="233">
        <f t="shared" si="4"/>
        <v>0.34883720930232559</v>
      </c>
      <c r="R22" s="234"/>
    </row>
    <row r="23" spans="1:18" s="136" customFormat="1" ht="28" x14ac:dyDescent="0.15">
      <c r="A23" s="188" t="s">
        <v>303</v>
      </c>
      <c r="B23" s="222" t="s">
        <v>1285</v>
      </c>
      <c r="C23" s="223" t="s">
        <v>1286</v>
      </c>
      <c r="D23" s="299" t="s">
        <v>1208</v>
      </c>
      <c r="E23" s="222" t="s">
        <v>1301</v>
      </c>
      <c r="F23" s="225" t="s">
        <v>1288</v>
      </c>
      <c r="G23" s="226" t="s">
        <v>1235</v>
      </c>
      <c r="H23" s="227" t="s">
        <v>309</v>
      </c>
      <c r="I23" s="228"/>
      <c r="J23" s="227" t="s">
        <v>1289</v>
      </c>
      <c r="K23" s="229">
        <v>0.1</v>
      </c>
      <c r="L23" s="189"/>
      <c r="M23" s="300">
        <v>430</v>
      </c>
      <c r="N23" s="266">
        <v>32</v>
      </c>
      <c r="O23" s="231">
        <f t="shared" si="2"/>
        <v>7.441860465116279E-2</v>
      </c>
      <c r="P23" s="232">
        <f t="shared" si="3"/>
        <v>0.7441860465116279</v>
      </c>
      <c r="Q23" s="233">
        <f t="shared" si="4"/>
        <v>0.7441860465116279</v>
      </c>
      <c r="R23" s="234"/>
    </row>
    <row r="24" spans="1:18" s="136" customFormat="1" ht="28" x14ac:dyDescent="0.15">
      <c r="A24" s="235" t="s">
        <v>303</v>
      </c>
      <c r="B24" s="222" t="s">
        <v>1285</v>
      </c>
      <c r="C24" s="236" t="s">
        <v>1286</v>
      </c>
      <c r="D24" s="299" t="s">
        <v>1208</v>
      </c>
      <c r="E24" s="222" t="s">
        <v>1302</v>
      </c>
      <c r="F24" s="225" t="s">
        <v>1303</v>
      </c>
      <c r="G24" s="237" t="s">
        <v>1211</v>
      </c>
      <c r="H24" s="238" t="s">
        <v>309</v>
      </c>
      <c r="I24" s="228"/>
      <c r="J24" s="238" t="s">
        <v>1289</v>
      </c>
      <c r="K24" s="229">
        <v>1</v>
      </c>
      <c r="L24" s="239"/>
      <c r="M24" s="300">
        <v>1626</v>
      </c>
      <c r="N24" s="266">
        <v>1626</v>
      </c>
      <c r="O24" s="231">
        <f t="shared" si="2"/>
        <v>1</v>
      </c>
      <c r="P24" s="232">
        <f t="shared" si="3"/>
        <v>1</v>
      </c>
      <c r="Q24" s="233">
        <f t="shared" si="4"/>
        <v>1</v>
      </c>
      <c r="R24" s="240" t="s">
        <v>1304</v>
      </c>
    </row>
    <row r="25" spans="1:18" s="136" customFormat="1" ht="140" x14ac:dyDescent="0.15">
      <c r="A25" s="188" t="s">
        <v>303</v>
      </c>
      <c r="B25" s="222" t="s">
        <v>1285</v>
      </c>
      <c r="C25" s="223" t="s">
        <v>1286</v>
      </c>
      <c r="D25" s="299" t="s">
        <v>1208</v>
      </c>
      <c r="E25" s="222" t="s">
        <v>1305</v>
      </c>
      <c r="F25" s="225" t="s">
        <v>1310</v>
      </c>
      <c r="G25" s="237" t="s">
        <v>1211</v>
      </c>
      <c r="H25" s="238" t="s">
        <v>309</v>
      </c>
      <c r="I25" s="228"/>
      <c r="J25" s="238" t="s">
        <v>1289</v>
      </c>
      <c r="K25" s="229">
        <v>1</v>
      </c>
      <c r="L25" s="189"/>
      <c r="M25" s="300">
        <v>1911</v>
      </c>
      <c r="N25" s="266">
        <v>1911</v>
      </c>
      <c r="O25" s="231">
        <f t="shared" si="2"/>
        <v>1</v>
      </c>
      <c r="P25" s="232">
        <f t="shared" si="3"/>
        <v>1</v>
      </c>
      <c r="Q25" s="233">
        <f t="shared" si="4"/>
        <v>1</v>
      </c>
      <c r="R25" s="301" t="s">
        <v>1996</v>
      </c>
    </row>
    <row r="26" spans="1:18" s="136" customFormat="1" ht="70" x14ac:dyDescent="0.15">
      <c r="A26" s="188" t="s">
        <v>303</v>
      </c>
      <c r="B26" s="222" t="s">
        <v>1285</v>
      </c>
      <c r="C26" s="223" t="s">
        <v>1286</v>
      </c>
      <c r="D26" s="299" t="s">
        <v>1208</v>
      </c>
      <c r="E26" s="222" t="s">
        <v>1265</v>
      </c>
      <c r="F26" s="225" t="s">
        <v>1288</v>
      </c>
      <c r="G26" s="226" t="s">
        <v>1235</v>
      </c>
      <c r="H26" s="227" t="s">
        <v>309</v>
      </c>
      <c r="I26" s="228"/>
      <c r="J26" s="227" t="s">
        <v>1289</v>
      </c>
      <c r="K26" s="229">
        <v>0.1</v>
      </c>
      <c r="L26" s="189"/>
      <c r="M26" s="300">
        <v>430</v>
      </c>
      <c r="N26" s="266">
        <v>33</v>
      </c>
      <c r="O26" s="231">
        <f t="shared" si="2"/>
        <v>7.6744186046511634E-2</v>
      </c>
      <c r="P26" s="232">
        <f t="shared" si="3"/>
        <v>0.76744186046511631</v>
      </c>
      <c r="Q26" s="233">
        <f t="shared" si="4"/>
        <v>0.76744186046511631</v>
      </c>
      <c r="R26" s="301" t="s">
        <v>1752</v>
      </c>
    </row>
    <row r="27" spans="1:18" s="136" customFormat="1" ht="70" x14ac:dyDescent="0.15">
      <c r="A27" s="188" t="s">
        <v>303</v>
      </c>
      <c r="B27" s="222" t="s">
        <v>1285</v>
      </c>
      <c r="C27" s="223" t="s">
        <v>1286</v>
      </c>
      <c r="D27" s="299" t="s">
        <v>1208</v>
      </c>
      <c r="E27" s="222" t="s">
        <v>1306</v>
      </c>
      <c r="F27" s="225" t="s">
        <v>1288</v>
      </c>
      <c r="G27" s="226" t="s">
        <v>1235</v>
      </c>
      <c r="H27" s="227" t="s">
        <v>309</v>
      </c>
      <c r="I27" s="228"/>
      <c r="J27" s="227" t="s">
        <v>1289</v>
      </c>
      <c r="K27" s="229">
        <v>0.1</v>
      </c>
      <c r="L27" s="189"/>
      <c r="M27" s="300">
        <v>430</v>
      </c>
      <c r="N27" s="266">
        <v>21</v>
      </c>
      <c r="O27" s="231">
        <f t="shared" si="2"/>
        <v>4.8837209302325581E-2</v>
      </c>
      <c r="P27" s="232">
        <f t="shared" si="3"/>
        <v>0.48837209302325579</v>
      </c>
      <c r="Q27" s="233">
        <f t="shared" si="4"/>
        <v>0.48837209302325579</v>
      </c>
      <c r="R27" s="301" t="s">
        <v>1752</v>
      </c>
    </row>
    <row r="28" spans="1:18" s="136" customFormat="1" ht="70" x14ac:dyDescent="0.15">
      <c r="A28" s="188" t="s">
        <v>303</v>
      </c>
      <c r="B28" s="222" t="s">
        <v>1285</v>
      </c>
      <c r="C28" s="223" t="s">
        <v>1286</v>
      </c>
      <c r="D28" s="299" t="s">
        <v>1208</v>
      </c>
      <c r="E28" s="222" t="s">
        <v>1307</v>
      </c>
      <c r="F28" s="225" t="s">
        <v>1288</v>
      </c>
      <c r="G28" s="226" t="s">
        <v>1235</v>
      </c>
      <c r="H28" s="227" t="s">
        <v>309</v>
      </c>
      <c r="I28" s="228"/>
      <c r="J28" s="227" t="s">
        <v>1289</v>
      </c>
      <c r="K28" s="229">
        <v>0.1</v>
      </c>
      <c r="L28" s="189"/>
      <c r="M28" s="300">
        <v>430</v>
      </c>
      <c r="N28" s="266">
        <v>37</v>
      </c>
      <c r="O28" s="231">
        <f t="shared" si="2"/>
        <v>8.6046511627906982E-2</v>
      </c>
      <c r="P28" s="232">
        <f t="shared" si="3"/>
        <v>0.86046511627906974</v>
      </c>
      <c r="Q28" s="233">
        <f t="shared" si="4"/>
        <v>0.86046511627906974</v>
      </c>
      <c r="R28" s="301" t="s">
        <v>1752</v>
      </c>
    </row>
    <row r="29" spans="1:18" s="136" customFormat="1" ht="42" x14ac:dyDescent="0.15">
      <c r="A29" s="188" t="s">
        <v>303</v>
      </c>
      <c r="B29" s="222" t="s">
        <v>1285</v>
      </c>
      <c r="C29" s="223" t="s">
        <v>1286</v>
      </c>
      <c r="D29" s="299" t="s">
        <v>1274</v>
      </c>
      <c r="E29" s="222" t="s">
        <v>1280</v>
      </c>
      <c r="F29" s="225" t="s">
        <v>1310</v>
      </c>
      <c r="G29" s="237" t="s">
        <v>1211</v>
      </c>
      <c r="H29" s="238" t="s">
        <v>309</v>
      </c>
      <c r="I29" s="228"/>
      <c r="J29" s="227" t="s">
        <v>1308</v>
      </c>
      <c r="K29" s="229">
        <v>1</v>
      </c>
      <c r="L29" s="189"/>
      <c r="M29" s="302">
        <v>1911</v>
      </c>
      <c r="N29" s="302">
        <v>1911</v>
      </c>
      <c r="O29" s="231">
        <f t="shared" si="2"/>
        <v>1</v>
      </c>
      <c r="P29" s="232">
        <f t="shared" si="3"/>
        <v>1</v>
      </c>
      <c r="Q29" s="233">
        <f t="shared" si="4"/>
        <v>1</v>
      </c>
      <c r="R29" s="301" t="s">
        <v>1753</v>
      </c>
    </row>
    <row r="30" spans="1:18" s="136" customFormat="1" ht="42" x14ac:dyDescent="0.15">
      <c r="A30" s="188" t="s">
        <v>303</v>
      </c>
      <c r="B30" s="222" t="s">
        <v>1285</v>
      </c>
      <c r="C30" s="223" t="s">
        <v>1286</v>
      </c>
      <c r="D30" s="299" t="s">
        <v>1274</v>
      </c>
      <c r="E30" s="222" t="s">
        <v>1309</v>
      </c>
      <c r="F30" s="225" t="s">
        <v>1310</v>
      </c>
      <c r="G30" s="226" t="s">
        <v>1311</v>
      </c>
      <c r="H30" s="238" t="s">
        <v>309</v>
      </c>
      <c r="I30" s="228"/>
      <c r="J30" s="227" t="s">
        <v>1308</v>
      </c>
      <c r="K30" s="229">
        <v>1</v>
      </c>
      <c r="L30" s="187"/>
      <c r="M30" s="302">
        <v>1911</v>
      </c>
      <c r="N30" s="302">
        <v>1911</v>
      </c>
      <c r="O30" s="231">
        <f t="shared" si="2"/>
        <v>1</v>
      </c>
      <c r="P30" s="232">
        <f t="shared" si="3"/>
        <v>1</v>
      </c>
      <c r="Q30" s="233">
        <f t="shared" si="4"/>
        <v>1</v>
      </c>
      <c r="R30" s="301" t="s">
        <v>1753</v>
      </c>
    </row>
    <row r="31" spans="1:18" s="136" customFormat="1" ht="42" x14ac:dyDescent="0.15">
      <c r="A31" s="188" t="s">
        <v>303</v>
      </c>
      <c r="B31" s="222" t="s">
        <v>1285</v>
      </c>
      <c r="C31" s="223" t="s">
        <v>1286</v>
      </c>
      <c r="D31" s="299" t="s">
        <v>1274</v>
      </c>
      <c r="E31" s="222" t="s">
        <v>1284</v>
      </c>
      <c r="F31" s="225" t="s">
        <v>1288</v>
      </c>
      <c r="G31" s="226" t="s">
        <v>1235</v>
      </c>
      <c r="H31" s="238" t="s">
        <v>309</v>
      </c>
      <c r="I31" s="228"/>
      <c r="J31" s="227" t="s">
        <v>1308</v>
      </c>
      <c r="K31" s="229">
        <v>0.1</v>
      </c>
      <c r="L31" s="189"/>
      <c r="M31" s="303">
        <v>430</v>
      </c>
      <c r="N31" s="303">
        <v>33</v>
      </c>
      <c r="O31" s="231">
        <f t="shared" si="2"/>
        <v>7.6744186046511634E-2</v>
      </c>
      <c r="P31" s="232">
        <f t="shared" si="3"/>
        <v>0.76744186046511631</v>
      </c>
      <c r="Q31" s="233">
        <f t="shared" si="4"/>
        <v>0.76744186046511631</v>
      </c>
      <c r="R31" s="301" t="s">
        <v>1753</v>
      </c>
    </row>
    <row r="32" spans="1:18" s="136" customFormat="1" ht="42" x14ac:dyDescent="0.15">
      <c r="A32" s="188" t="s">
        <v>303</v>
      </c>
      <c r="B32" s="222" t="s">
        <v>1285</v>
      </c>
      <c r="C32" s="223" t="s">
        <v>1286</v>
      </c>
      <c r="D32" s="299" t="s">
        <v>1274</v>
      </c>
      <c r="E32" s="222" t="s">
        <v>1275</v>
      </c>
      <c r="F32" s="225" t="s">
        <v>1288</v>
      </c>
      <c r="G32" s="226" t="s">
        <v>1235</v>
      </c>
      <c r="H32" s="238" t="s">
        <v>309</v>
      </c>
      <c r="I32" s="228"/>
      <c r="J32" s="227" t="s">
        <v>1308</v>
      </c>
      <c r="K32" s="229">
        <v>0.1</v>
      </c>
      <c r="L32" s="189"/>
      <c r="M32" s="303">
        <v>430</v>
      </c>
      <c r="N32" s="303">
        <v>33</v>
      </c>
      <c r="O32" s="231">
        <f t="shared" si="2"/>
        <v>7.6744186046511634E-2</v>
      </c>
      <c r="P32" s="232">
        <f t="shared" si="3"/>
        <v>0.76744186046511631</v>
      </c>
      <c r="Q32" s="233">
        <f t="shared" si="4"/>
        <v>0.76744186046511631</v>
      </c>
      <c r="R32" s="301" t="s">
        <v>1753</v>
      </c>
    </row>
    <row r="33" spans="1:18" s="136" customFormat="1" ht="42" x14ac:dyDescent="0.15">
      <c r="A33" s="188" t="s">
        <v>303</v>
      </c>
      <c r="B33" s="222" t="s">
        <v>1285</v>
      </c>
      <c r="C33" s="223" t="s">
        <v>1286</v>
      </c>
      <c r="D33" s="299" t="s">
        <v>1274</v>
      </c>
      <c r="E33" s="222" t="s">
        <v>1312</v>
      </c>
      <c r="F33" s="225" t="s">
        <v>1288</v>
      </c>
      <c r="G33" s="226" t="s">
        <v>1235</v>
      </c>
      <c r="H33" s="238" t="s">
        <v>309</v>
      </c>
      <c r="I33" s="228"/>
      <c r="J33" s="227" t="s">
        <v>1308</v>
      </c>
      <c r="K33" s="229">
        <v>0.1</v>
      </c>
      <c r="L33" s="189"/>
      <c r="M33" s="303">
        <v>430</v>
      </c>
      <c r="N33" s="303">
        <v>30</v>
      </c>
      <c r="O33" s="231">
        <f t="shared" si="2"/>
        <v>6.9767441860465115E-2</v>
      </c>
      <c r="P33" s="232">
        <f t="shared" si="3"/>
        <v>0.69767441860465118</v>
      </c>
      <c r="Q33" s="233">
        <f t="shared" si="4"/>
        <v>0.69767441860465118</v>
      </c>
      <c r="R33" s="301" t="s">
        <v>1753</v>
      </c>
    </row>
    <row r="34" spans="1:18" s="136" customFormat="1" ht="42" x14ac:dyDescent="0.15">
      <c r="A34" s="188" t="s">
        <v>303</v>
      </c>
      <c r="B34" s="222" t="s">
        <v>1285</v>
      </c>
      <c r="C34" s="223" t="s">
        <v>1286</v>
      </c>
      <c r="D34" s="299" t="s">
        <v>1274</v>
      </c>
      <c r="E34" s="299" t="s">
        <v>1313</v>
      </c>
      <c r="F34" s="225" t="s">
        <v>1310</v>
      </c>
      <c r="G34" s="237" t="s">
        <v>1211</v>
      </c>
      <c r="H34" s="238" t="s">
        <v>309</v>
      </c>
      <c r="I34" s="228"/>
      <c r="J34" s="227" t="s">
        <v>1308</v>
      </c>
      <c r="K34" s="229">
        <v>1</v>
      </c>
      <c r="L34" s="189"/>
      <c r="M34" s="302">
        <v>1911</v>
      </c>
      <c r="N34" s="302">
        <v>1911</v>
      </c>
      <c r="O34" s="231">
        <f t="shared" si="2"/>
        <v>1</v>
      </c>
      <c r="P34" s="232">
        <f t="shared" si="3"/>
        <v>1</v>
      </c>
      <c r="Q34" s="233">
        <f t="shared" si="4"/>
        <v>1</v>
      </c>
      <c r="R34" s="301" t="s">
        <v>1753</v>
      </c>
    </row>
    <row r="35" spans="1:18" s="136" customFormat="1" ht="42" x14ac:dyDescent="0.15">
      <c r="A35" s="188" t="s">
        <v>303</v>
      </c>
      <c r="B35" s="222" t="s">
        <v>1285</v>
      </c>
      <c r="C35" s="241" t="s">
        <v>1286</v>
      </c>
      <c r="D35" s="304" t="s">
        <v>1274</v>
      </c>
      <c r="E35" s="242" t="s">
        <v>1314</v>
      </c>
      <c r="F35" s="243" t="s">
        <v>1310</v>
      </c>
      <c r="G35" s="244" t="s">
        <v>1211</v>
      </c>
      <c r="H35" s="245" t="s">
        <v>309</v>
      </c>
      <c r="I35" s="246"/>
      <c r="J35" s="247" t="s">
        <v>1308</v>
      </c>
      <c r="K35" s="248">
        <v>1</v>
      </c>
      <c r="L35" s="249"/>
      <c r="M35" s="305">
        <v>1911</v>
      </c>
      <c r="N35" s="305">
        <v>1911</v>
      </c>
      <c r="O35" s="250">
        <f t="shared" si="2"/>
        <v>1</v>
      </c>
      <c r="P35" s="251">
        <f t="shared" si="3"/>
        <v>1</v>
      </c>
      <c r="Q35" s="252">
        <f t="shared" si="4"/>
        <v>1</v>
      </c>
      <c r="R35" s="306" t="s">
        <v>1753</v>
      </c>
    </row>
    <row r="36" spans="1:18" s="136" customFormat="1" ht="70" x14ac:dyDescent="0.15">
      <c r="A36" s="188" t="s">
        <v>303</v>
      </c>
      <c r="B36" s="253" t="s">
        <v>1285</v>
      </c>
      <c r="C36" s="223" t="s">
        <v>1286</v>
      </c>
      <c r="D36" s="299" t="s">
        <v>1274</v>
      </c>
      <c r="E36" s="222" t="s">
        <v>1315</v>
      </c>
      <c r="F36" s="307" t="s">
        <v>1321</v>
      </c>
      <c r="G36" s="237" t="s">
        <v>1317</v>
      </c>
      <c r="H36" s="238" t="s">
        <v>309</v>
      </c>
      <c r="I36" s="228"/>
      <c r="J36" s="238" t="s">
        <v>1308</v>
      </c>
      <c r="K36" s="229">
        <v>1</v>
      </c>
      <c r="L36" s="254"/>
      <c r="M36" s="308">
        <v>1911</v>
      </c>
      <c r="N36" s="308">
        <v>1911</v>
      </c>
      <c r="O36" s="255">
        <f t="shared" si="2"/>
        <v>1</v>
      </c>
      <c r="P36" s="256">
        <f t="shared" si="3"/>
        <v>1</v>
      </c>
      <c r="Q36" s="257">
        <f t="shared" si="4"/>
        <v>1</v>
      </c>
      <c r="R36" s="309" t="s">
        <v>1753</v>
      </c>
    </row>
    <row r="37" spans="1:18" s="136" customFormat="1" ht="28" x14ac:dyDescent="0.15">
      <c r="A37" s="188" t="s">
        <v>303</v>
      </c>
      <c r="B37" s="253" t="s">
        <v>1318</v>
      </c>
      <c r="C37" s="223" t="s">
        <v>1319</v>
      </c>
      <c r="D37" s="310" t="s">
        <v>1208</v>
      </c>
      <c r="E37" s="225" t="s">
        <v>1287</v>
      </c>
      <c r="F37" s="225" t="s">
        <v>1288</v>
      </c>
      <c r="G37" s="237" t="s">
        <v>1235</v>
      </c>
      <c r="H37" s="238" t="s">
        <v>309</v>
      </c>
      <c r="I37" s="228"/>
      <c r="J37" s="238" t="s">
        <v>1289</v>
      </c>
      <c r="K37" s="229">
        <v>0.1</v>
      </c>
      <c r="L37" s="187"/>
      <c r="M37" s="311">
        <v>314</v>
      </c>
      <c r="N37" s="312">
        <v>50</v>
      </c>
      <c r="O37" s="255">
        <f t="shared" si="2"/>
        <v>0.15923566878980891</v>
      </c>
      <c r="P37" s="256">
        <f t="shared" si="3"/>
        <v>1.592356687898089</v>
      </c>
      <c r="Q37" s="257">
        <f t="shared" si="4"/>
        <v>1.592356687898089</v>
      </c>
      <c r="R37" s="258"/>
    </row>
    <row r="38" spans="1:18" s="136" customFormat="1" ht="28" x14ac:dyDescent="0.15">
      <c r="A38" s="188" t="s">
        <v>303</v>
      </c>
      <c r="B38" s="222" t="s">
        <v>1318</v>
      </c>
      <c r="C38" s="259" t="s">
        <v>1319</v>
      </c>
      <c r="D38" s="313" t="s">
        <v>1208</v>
      </c>
      <c r="E38" s="260" t="s">
        <v>1257</v>
      </c>
      <c r="F38" s="260" t="s">
        <v>1288</v>
      </c>
      <c r="G38" s="261" t="s">
        <v>1235</v>
      </c>
      <c r="H38" s="262" t="s">
        <v>309</v>
      </c>
      <c r="I38" s="263"/>
      <c r="J38" s="262" t="s">
        <v>1289</v>
      </c>
      <c r="K38" s="264">
        <v>0.1</v>
      </c>
      <c r="L38" s="190"/>
      <c r="M38" s="300">
        <v>314</v>
      </c>
      <c r="N38" s="266">
        <v>52</v>
      </c>
      <c r="O38" s="231">
        <f t="shared" si="2"/>
        <v>0.16560509554140126</v>
      </c>
      <c r="P38" s="232">
        <f t="shared" si="3"/>
        <v>1.6560509554140126</v>
      </c>
      <c r="Q38" s="233">
        <f t="shared" si="4"/>
        <v>1.6560509554140126</v>
      </c>
      <c r="R38" s="240"/>
    </row>
    <row r="39" spans="1:18" s="136" customFormat="1" ht="28" x14ac:dyDescent="0.15">
      <c r="A39" s="188" t="s">
        <v>303</v>
      </c>
      <c r="B39" s="222" t="s">
        <v>1318</v>
      </c>
      <c r="C39" s="223" t="s">
        <v>1319</v>
      </c>
      <c r="D39" s="310" t="s">
        <v>1208</v>
      </c>
      <c r="E39" s="225" t="s">
        <v>1258</v>
      </c>
      <c r="F39" s="225" t="s">
        <v>1288</v>
      </c>
      <c r="G39" s="237" t="s">
        <v>1235</v>
      </c>
      <c r="H39" s="238" t="s">
        <v>309</v>
      </c>
      <c r="I39" s="228"/>
      <c r="J39" s="238" t="s">
        <v>1289</v>
      </c>
      <c r="K39" s="229">
        <v>0.1</v>
      </c>
      <c r="L39" s="189"/>
      <c r="M39" s="300">
        <v>314</v>
      </c>
      <c r="N39" s="266">
        <v>46</v>
      </c>
      <c r="O39" s="231">
        <f t="shared" si="2"/>
        <v>0.1464968152866242</v>
      </c>
      <c r="P39" s="232">
        <f t="shared" si="3"/>
        <v>1.4649681528662419</v>
      </c>
      <c r="Q39" s="233">
        <f t="shared" si="4"/>
        <v>1.4649681528662419</v>
      </c>
      <c r="R39" s="240"/>
    </row>
    <row r="40" spans="1:18" s="136" customFormat="1" ht="56" x14ac:dyDescent="0.15">
      <c r="A40" s="188" t="s">
        <v>303</v>
      </c>
      <c r="B40" s="222" t="s">
        <v>1318</v>
      </c>
      <c r="C40" s="223" t="s">
        <v>1319</v>
      </c>
      <c r="D40" s="310" t="s">
        <v>1208</v>
      </c>
      <c r="E40" s="225" t="s">
        <v>1271</v>
      </c>
      <c r="F40" s="225" t="s">
        <v>1288</v>
      </c>
      <c r="G40" s="237" t="s">
        <v>1235</v>
      </c>
      <c r="H40" s="238" t="s">
        <v>309</v>
      </c>
      <c r="I40" s="228"/>
      <c r="J40" s="238" t="s">
        <v>1289</v>
      </c>
      <c r="K40" s="229">
        <v>0.1</v>
      </c>
      <c r="L40" s="189"/>
      <c r="M40" s="300">
        <v>314</v>
      </c>
      <c r="N40" s="266">
        <v>51</v>
      </c>
      <c r="O40" s="231">
        <f t="shared" si="2"/>
        <v>0.16242038216560509</v>
      </c>
      <c r="P40" s="232">
        <f t="shared" si="3"/>
        <v>1.6242038216560508</v>
      </c>
      <c r="Q40" s="233">
        <f t="shared" si="4"/>
        <v>1.6242038216560508</v>
      </c>
      <c r="R40" s="301" t="s">
        <v>1750</v>
      </c>
    </row>
    <row r="41" spans="1:18" s="136" customFormat="1" ht="28" x14ac:dyDescent="0.15">
      <c r="A41" s="188" t="s">
        <v>303</v>
      </c>
      <c r="B41" s="222" t="s">
        <v>1318</v>
      </c>
      <c r="C41" s="223" t="s">
        <v>1319</v>
      </c>
      <c r="D41" s="310" t="s">
        <v>1208</v>
      </c>
      <c r="E41" s="225" t="s">
        <v>1237</v>
      </c>
      <c r="F41" s="225" t="s">
        <v>1288</v>
      </c>
      <c r="G41" s="237" t="s">
        <v>1235</v>
      </c>
      <c r="H41" s="238" t="s">
        <v>309</v>
      </c>
      <c r="I41" s="228"/>
      <c r="J41" s="238" t="s">
        <v>1289</v>
      </c>
      <c r="K41" s="229">
        <v>0.1</v>
      </c>
      <c r="L41" s="189"/>
      <c r="M41" s="300">
        <v>314</v>
      </c>
      <c r="N41" s="266">
        <v>51</v>
      </c>
      <c r="O41" s="231">
        <f t="shared" si="2"/>
        <v>0.16242038216560509</v>
      </c>
      <c r="P41" s="232">
        <f t="shared" si="3"/>
        <v>1.6242038216560508</v>
      </c>
      <c r="Q41" s="233">
        <f t="shared" si="4"/>
        <v>1.6242038216560508</v>
      </c>
      <c r="R41" s="240"/>
    </row>
    <row r="42" spans="1:18" s="136" customFormat="1" ht="28" x14ac:dyDescent="0.15">
      <c r="A42" s="188" t="s">
        <v>303</v>
      </c>
      <c r="B42" s="222" t="s">
        <v>1318</v>
      </c>
      <c r="C42" s="223" t="s">
        <v>1319</v>
      </c>
      <c r="D42" s="310" t="s">
        <v>1208</v>
      </c>
      <c r="E42" s="225" t="s">
        <v>1290</v>
      </c>
      <c r="F42" s="225" t="s">
        <v>1288</v>
      </c>
      <c r="G42" s="237" t="s">
        <v>1235</v>
      </c>
      <c r="H42" s="238" t="s">
        <v>309</v>
      </c>
      <c r="I42" s="228"/>
      <c r="J42" s="238" t="s">
        <v>1289</v>
      </c>
      <c r="K42" s="229">
        <v>0.1</v>
      </c>
      <c r="L42" s="189"/>
      <c r="M42" s="300">
        <v>314</v>
      </c>
      <c r="N42" s="266">
        <v>50</v>
      </c>
      <c r="O42" s="231">
        <f t="shared" si="2"/>
        <v>0.15923566878980891</v>
      </c>
      <c r="P42" s="232">
        <f t="shared" si="3"/>
        <v>1.592356687898089</v>
      </c>
      <c r="Q42" s="233">
        <f t="shared" si="4"/>
        <v>1.592356687898089</v>
      </c>
      <c r="R42" s="240"/>
    </row>
    <row r="43" spans="1:18" s="136" customFormat="1" ht="28" x14ac:dyDescent="0.15">
      <c r="A43" s="188" t="s">
        <v>303</v>
      </c>
      <c r="B43" s="222" t="s">
        <v>1318</v>
      </c>
      <c r="C43" s="223" t="s">
        <v>1319</v>
      </c>
      <c r="D43" s="310" t="s">
        <v>1208</v>
      </c>
      <c r="E43" s="225" t="s">
        <v>1291</v>
      </c>
      <c r="F43" s="225" t="s">
        <v>1288</v>
      </c>
      <c r="G43" s="237" t="s">
        <v>1235</v>
      </c>
      <c r="H43" s="238" t="s">
        <v>309</v>
      </c>
      <c r="I43" s="228"/>
      <c r="J43" s="238" t="s">
        <v>1289</v>
      </c>
      <c r="K43" s="229">
        <v>0.1</v>
      </c>
      <c r="L43" s="189"/>
      <c r="M43" s="300">
        <v>314</v>
      </c>
      <c r="N43" s="266">
        <v>48</v>
      </c>
      <c r="O43" s="231">
        <f t="shared" si="2"/>
        <v>0.15286624203821655</v>
      </c>
      <c r="P43" s="232">
        <f t="shared" si="3"/>
        <v>1.5286624203821655</v>
      </c>
      <c r="Q43" s="233">
        <f t="shared" si="4"/>
        <v>1.5286624203821655</v>
      </c>
      <c r="R43" s="240"/>
    </row>
    <row r="44" spans="1:18" s="136" customFormat="1" ht="28" x14ac:dyDescent="0.15">
      <c r="A44" s="188" t="s">
        <v>303</v>
      </c>
      <c r="B44" s="222" t="s">
        <v>1318</v>
      </c>
      <c r="C44" s="223" t="s">
        <v>1319</v>
      </c>
      <c r="D44" s="310" t="s">
        <v>1208</v>
      </c>
      <c r="E44" s="225" t="s">
        <v>1292</v>
      </c>
      <c r="F44" s="225" t="s">
        <v>1288</v>
      </c>
      <c r="G44" s="237" t="s">
        <v>1235</v>
      </c>
      <c r="H44" s="238" t="s">
        <v>309</v>
      </c>
      <c r="I44" s="228"/>
      <c r="J44" s="238" t="s">
        <v>1289</v>
      </c>
      <c r="K44" s="229">
        <v>0.1</v>
      </c>
      <c r="L44" s="189"/>
      <c r="M44" s="300">
        <v>314</v>
      </c>
      <c r="N44" s="266">
        <v>48</v>
      </c>
      <c r="O44" s="231">
        <f t="shared" si="2"/>
        <v>0.15286624203821655</v>
      </c>
      <c r="P44" s="232">
        <f t="shared" si="3"/>
        <v>1.5286624203821655</v>
      </c>
      <c r="Q44" s="233">
        <f t="shared" si="4"/>
        <v>1.5286624203821655</v>
      </c>
      <c r="R44" s="240"/>
    </row>
    <row r="45" spans="1:18" s="136" customFormat="1" ht="28" x14ac:dyDescent="0.15">
      <c r="A45" s="188" t="s">
        <v>303</v>
      </c>
      <c r="B45" s="222" t="s">
        <v>1318</v>
      </c>
      <c r="C45" s="223" t="s">
        <v>1319</v>
      </c>
      <c r="D45" s="310" t="s">
        <v>1208</v>
      </c>
      <c r="E45" s="225" t="s">
        <v>1293</v>
      </c>
      <c r="F45" s="225" t="s">
        <v>1288</v>
      </c>
      <c r="G45" s="237" t="s">
        <v>1235</v>
      </c>
      <c r="H45" s="238" t="s">
        <v>309</v>
      </c>
      <c r="I45" s="228"/>
      <c r="J45" s="238" t="s">
        <v>1289</v>
      </c>
      <c r="K45" s="229">
        <v>0.1</v>
      </c>
      <c r="L45" s="189"/>
      <c r="M45" s="300">
        <v>314</v>
      </c>
      <c r="N45" s="266">
        <v>47</v>
      </c>
      <c r="O45" s="231">
        <f t="shared" si="2"/>
        <v>0.14968152866242038</v>
      </c>
      <c r="P45" s="232">
        <f t="shared" si="3"/>
        <v>1.4968152866242037</v>
      </c>
      <c r="Q45" s="233">
        <f t="shared" si="4"/>
        <v>1.4968152866242037</v>
      </c>
      <c r="R45" s="240"/>
    </row>
    <row r="46" spans="1:18" s="136" customFormat="1" ht="28" x14ac:dyDescent="0.15">
      <c r="A46" s="188" t="s">
        <v>303</v>
      </c>
      <c r="B46" s="222" t="s">
        <v>1318</v>
      </c>
      <c r="C46" s="223" t="s">
        <v>1319</v>
      </c>
      <c r="D46" s="310" t="s">
        <v>1208</v>
      </c>
      <c r="E46" s="225" t="s">
        <v>1256</v>
      </c>
      <c r="F46" s="225" t="s">
        <v>1288</v>
      </c>
      <c r="G46" s="237" t="s">
        <v>1235</v>
      </c>
      <c r="H46" s="238" t="s">
        <v>309</v>
      </c>
      <c r="I46" s="228"/>
      <c r="J46" s="238" t="s">
        <v>1289</v>
      </c>
      <c r="K46" s="229">
        <v>0.1</v>
      </c>
      <c r="L46" s="189"/>
      <c r="M46" s="300">
        <v>314</v>
      </c>
      <c r="N46" s="266">
        <v>52</v>
      </c>
      <c r="O46" s="231">
        <f t="shared" si="2"/>
        <v>0.16560509554140126</v>
      </c>
      <c r="P46" s="232">
        <f t="shared" si="3"/>
        <v>1.6560509554140126</v>
      </c>
      <c r="Q46" s="233">
        <f t="shared" si="4"/>
        <v>1.6560509554140126</v>
      </c>
      <c r="R46" s="240"/>
    </row>
    <row r="47" spans="1:18" s="136" customFormat="1" ht="28" x14ac:dyDescent="0.15">
      <c r="A47" s="188" t="s">
        <v>303</v>
      </c>
      <c r="B47" s="222" t="s">
        <v>1318</v>
      </c>
      <c r="C47" s="223" t="s">
        <v>1319</v>
      </c>
      <c r="D47" s="310" t="s">
        <v>1208</v>
      </c>
      <c r="E47" s="225" t="s">
        <v>1294</v>
      </c>
      <c r="F47" s="225" t="s">
        <v>1288</v>
      </c>
      <c r="G47" s="237" t="s">
        <v>1235</v>
      </c>
      <c r="H47" s="238" t="s">
        <v>309</v>
      </c>
      <c r="I47" s="228"/>
      <c r="J47" s="238" t="s">
        <v>1289</v>
      </c>
      <c r="K47" s="229">
        <v>0.1</v>
      </c>
      <c r="L47" s="189"/>
      <c r="M47" s="300">
        <v>314</v>
      </c>
      <c r="N47" s="266">
        <v>52</v>
      </c>
      <c r="O47" s="231">
        <f t="shared" si="2"/>
        <v>0.16560509554140126</v>
      </c>
      <c r="P47" s="232">
        <f t="shared" si="3"/>
        <v>1.6560509554140126</v>
      </c>
      <c r="Q47" s="233">
        <f t="shared" si="4"/>
        <v>1.6560509554140126</v>
      </c>
      <c r="R47" s="240"/>
    </row>
    <row r="48" spans="1:18" s="136" customFormat="1" ht="28" x14ac:dyDescent="0.15">
      <c r="A48" s="188" t="s">
        <v>303</v>
      </c>
      <c r="B48" s="222" t="s">
        <v>1318</v>
      </c>
      <c r="C48" s="223" t="s">
        <v>1319</v>
      </c>
      <c r="D48" s="310" t="s">
        <v>1208</v>
      </c>
      <c r="E48" s="225" t="s">
        <v>1230</v>
      </c>
      <c r="F48" s="225" t="s">
        <v>1288</v>
      </c>
      <c r="G48" s="237" t="s">
        <v>1235</v>
      </c>
      <c r="H48" s="238" t="s">
        <v>309</v>
      </c>
      <c r="I48" s="228"/>
      <c r="J48" s="238" t="s">
        <v>1289</v>
      </c>
      <c r="K48" s="229">
        <v>0.1</v>
      </c>
      <c r="L48" s="189"/>
      <c r="M48" s="300">
        <v>314</v>
      </c>
      <c r="N48" s="266">
        <v>38</v>
      </c>
      <c r="O48" s="231">
        <f t="shared" si="2"/>
        <v>0.12101910828025478</v>
      </c>
      <c r="P48" s="232">
        <f t="shared" si="3"/>
        <v>1.2101910828025477</v>
      </c>
      <c r="Q48" s="233">
        <f t="shared" si="4"/>
        <v>1.2101910828025477</v>
      </c>
      <c r="R48" s="240"/>
    </row>
    <row r="49" spans="1:18" s="136" customFormat="1" ht="28" x14ac:dyDescent="0.15">
      <c r="A49" s="188" t="s">
        <v>303</v>
      </c>
      <c r="B49" s="222" t="s">
        <v>1318</v>
      </c>
      <c r="C49" s="223" t="s">
        <v>1319</v>
      </c>
      <c r="D49" s="310" t="s">
        <v>1208</v>
      </c>
      <c r="E49" s="225" t="s">
        <v>1295</v>
      </c>
      <c r="F49" s="225" t="s">
        <v>1288</v>
      </c>
      <c r="G49" s="237" t="s">
        <v>1235</v>
      </c>
      <c r="H49" s="238" t="s">
        <v>309</v>
      </c>
      <c r="I49" s="228"/>
      <c r="J49" s="238" t="s">
        <v>1289</v>
      </c>
      <c r="K49" s="229">
        <v>0.1</v>
      </c>
      <c r="L49" s="189"/>
      <c r="M49" s="300">
        <v>314</v>
      </c>
      <c r="N49" s="266">
        <v>37</v>
      </c>
      <c r="O49" s="231">
        <f t="shared" si="2"/>
        <v>0.1178343949044586</v>
      </c>
      <c r="P49" s="232">
        <f t="shared" si="3"/>
        <v>1.1783439490445859</v>
      </c>
      <c r="Q49" s="233">
        <f t="shared" si="4"/>
        <v>1.1783439490445859</v>
      </c>
      <c r="R49" s="240"/>
    </row>
    <row r="50" spans="1:18" s="136" customFormat="1" ht="84" x14ac:dyDescent="0.15">
      <c r="A50" s="188" t="s">
        <v>303</v>
      </c>
      <c r="B50" s="222" t="s">
        <v>1318</v>
      </c>
      <c r="C50" s="223" t="s">
        <v>1319</v>
      </c>
      <c r="D50" s="310" t="s">
        <v>1208</v>
      </c>
      <c r="E50" s="225" t="s">
        <v>1296</v>
      </c>
      <c r="F50" s="225" t="s">
        <v>1288</v>
      </c>
      <c r="G50" s="237" t="s">
        <v>1235</v>
      </c>
      <c r="H50" s="238" t="s">
        <v>309</v>
      </c>
      <c r="I50" s="228"/>
      <c r="J50" s="238" t="s">
        <v>1289</v>
      </c>
      <c r="K50" s="229" t="s">
        <v>309</v>
      </c>
      <c r="L50" s="189"/>
      <c r="M50" s="300"/>
      <c r="N50" s="266"/>
      <c r="O50" s="231" t="s">
        <v>393</v>
      </c>
      <c r="P50" s="232" t="s">
        <v>393</v>
      </c>
      <c r="Q50" s="233"/>
      <c r="R50" s="301" t="s">
        <v>1754</v>
      </c>
    </row>
    <row r="51" spans="1:18" s="136" customFormat="1" ht="28" x14ac:dyDescent="0.15">
      <c r="A51" s="188" t="s">
        <v>303</v>
      </c>
      <c r="B51" s="222" t="s">
        <v>1318</v>
      </c>
      <c r="C51" s="223" t="s">
        <v>1319</v>
      </c>
      <c r="D51" s="310" t="s">
        <v>1208</v>
      </c>
      <c r="E51" s="225" t="s">
        <v>1297</v>
      </c>
      <c r="F51" s="225" t="s">
        <v>1288</v>
      </c>
      <c r="G51" s="237" t="s">
        <v>1235</v>
      </c>
      <c r="H51" s="238" t="s">
        <v>309</v>
      </c>
      <c r="I51" s="228"/>
      <c r="J51" s="238" t="s">
        <v>1289</v>
      </c>
      <c r="K51" s="229">
        <v>0.1</v>
      </c>
      <c r="L51" s="189"/>
      <c r="M51" s="300">
        <v>314</v>
      </c>
      <c r="N51" s="266">
        <v>47</v>
      </c>
      <c r="O51" s="231">
        <f t="shared" si="2"/>
        <v>0.14968152866242038</v>
      </c>
      <c r="P51" s="232">
        <f t="shared" ref="P51:P100" si="5">Q51</f>
        <v>1.4968152866242037</v>
      </c>
      <c r="Q51" s="233">
        <f t="shared" ref="Q51:Q100" si="6">N51/(M51*K51)</f>
        <v>1.4968152866242037</v>
      </c>
      <c r="R51" s="240"/>
    </row>
    <row r="52" spans="1:18" s="136" customFormat="1" ht="28" x14ac:dyDescent="0.15">
      <c r="A52" s="188" t="s">
        <v>303</v>
      </c>
      <c r="B52" s="222" t="s">
        <v>1318</v>
      </c>
      <c r="C52" s="223" t="s">
        <v>1319</v>
      </c>
      <c r="D52" s="310" t="s">
        <v>1208</v>
      </c>
      <c r="E52" s="225" t="s">
        <v>1298</v>
      </c>
      <c r="F52" s="225" t="s">
        <v>1288</v>
      </c>
      <c r="G52" s="237" t="s">
        <v>1235</v>
      </c>
      <c r="H52" s="238" t="s">
        <v>309</v>
      </c>
      <c r="I52" s="228"/>
      <c r="J52" s="238" t="s">
        <v>1289</v>
      </c>
      <c r="K52" s="229">
        <v>0.1</v>
      </c>
      <c r="L52" s="189"/>
      <c r="M52" s="300">
        <v>314</v>
      </c>
      <c r="N52" s="266">
        <v>39</v>
      </c>
      <c r="O52" s="231">
        <f t="shared" si="2"/>
        <v>0.12420382165605096</v>
      </c>
      <c r="P52" s="232">
        <f t="shared" si="5"/>
        <v>1.2420382165605095</v>
      </c>
      <c r="Q52" s="233">
        <f t="shared" si="6"/>
        <v>1.2420382165605095</v>
      </c>
      <c r="R52" s="240"/>
    </row>
    <row r="53" spans="1:18" s="136" customFormat="1" ht="28" x14ac:dyDescent="0.15">
      <c r="A53" s="188" t="s">
        <v>303</v>
      </c>
      <c r="B53" s="222" t="s">
        <v>1318</v>
      </c>
      <c r="C53" s="223" t="s">
        <v>1319</v>
      </c>
      <c r="D53" s="310" t="s">
        <v>1208</v>
      </c>
      <c r="E53" s="225" t="s">
        <v>1299</v>
      </c>
      <c r="F53" s="225" t="s">
        <v>1288</v>
      </c>
      <c r="G53" s="237" t="s">
        <v>1235</v>
      </c>
      <c r="H53" s="238" t="s">
        <v>309</v>
      </c>
      <c r="I53" s="228"/>
      <c r="J53" s="238" t="s">
        <v>1289</v>
      </c>
      <c r="K53" s="229">
        <v>0.1</v>
      </c>
      <c r="L53" s="189"/>
      <c r="M53" s="300">
        <v>314</v>
      </c>
      <c r="N53" s="266">
        <v>38</v>
      </c>
      <c r="O53" s="231">
        <f t="shared" si="2"/>
        <v>0.12101910828025478</v>
      </c>
      <c r="P53" s="232">
        <f t="shared" si="5"/>
        <v>1.2101910828025477</v>
      </c>
      <c r="Q53" s="233">
        <f t="shared" si="6"/>
        <v>1.2101910828025477</v>
      </c>
      <c r="R53" s="240"/>
    </row>
    <row r="54" spans="1:18" s="136" customFormat="1" ht="28" x14ac:dyDescent="0.15">
      <c r="A54" s="188" t="s">
        <v>303</v>
      </c>
      <c r="B54" s="222" t="s">
        <v>1318</v>
      </c>
      <c r="C54" s="223" t="s">
        <v>1319</v>
      </c>
      <c r="D54" s="310" t="s">
        <v>1208</v>
      </c>
      <c r="E54" s="225" t="s">
        <v>1300</v>
      </c>
      <c r="F54" s="225" t="s">
        <v>1288</v>
      </c>
      <c r="G54" s="237" t="s">
        <v>1235</v>
      </c>
      <c r="H54" s="238" t="s">
        <v>309</v>
      </c>
      <c r="I54" s="228"/>
      <c r="J54" s="238" t="s">
        <v>1289</v>
      </c>
      <c r="K54" s="229">
        <v>0.1</v>
      </c>
      <c r="L54" s="189"/>
      <c r="M54" s="300">
        <v>314</v>
      </c>
      <c r="N54" s="266">
        <v>36</v>
      </c>
      <c r="O54" s="231">
        <f t="shared" si="2"/>
        <v>0.11464968152866242</v>
      </c>
      <c r="P54" s="232">
        <f t="shared" si="5"/>
        <v>1.1464968152866242</v>
      </c>
      <c r="Q54" s="233">
        <f t="shared" si="6"/>
        <v>1.1464968152866242</v>
      </c>
      <c r="R54" s="240"/>
    </row>
    <row r="55" spans="1:18" s="136" customFormat="1" ht="28" x14ac:dyDescent="0.15">
      <c r="A55" s="188" t="s">
        <v>303</v>
      </c>
      <c r="B55" s="222" t="s">
        <v>1318</v>
      </c>
      <c r="C55" s="223" t="s">
        <v>1319</v>
      </c>
      <c r="D55" s="310" t="s">
        <v>1208</v>
      </c>
      <c r="E55" s="225" t="s">
        <v>1301</v>
      </c>
      <c r="F55" s="225" t="s">
        <v>1288</v>
      </c>
      <c r="G55" s="237" t="s">
        <v>1235</v>
      </c>
      <c r="H55" s="238" t="s">
        <v>309</v>
      </c>
      <c r="I55" s="228"/>
      <c r="J55" s="238" t="s">
        <v>1289</v>
      </c>
      <c r="K55" s="229">
        <v>0.1</v>
      </c>
      <c r="L55" s="189"/>
      <c r="M55" s="300">
        <v>314</v>
      </c>
      <c r="N55" s="266">
        <v>48</v>
      </c>
      <c r="O55" s="231">
        <f t="shared" si="2"/>
        <v>0.15286624203821655</v>
      </c>
      <c r="P55" s="232">
        <f t="shared" si="5"/>
        <v>1.5286624203821655</v>
      </c>
      <c r="Q55" s="233">
        <f t="shared" si="6"/>
        <v>1.5286624203821655</v>
      </c>
      <c r="R55" s="240"/>
    </row>
    <row r="56" spans="1:18" s="136" customFormat="1" ht="28" x14ac:dyDescent="0.15">
      <c r="A56" s="188" t="s">
        <v>303</v>
      </c>
      <c r="B56" s="222" t="s">
        <v>1318</v>
      </c>
      <c r="C56" s="223" t="s">
        <v>1319</v>
      </c>
      <c r="D56" s="310" t="s">
        <v>1208</v>
      </c>
      <c r="E56" s="225" t="s">
        <v>1302</v>
      </c>
      <c r="F56" s="225" t="s">
        <v>1303</v>
      </c>
      <c r="G56" s="237" t="s">
        <v>1211</v>
      </c>
      <c r="H56" s="238" t="s">
        <v>309</v>
      </c>
      <c r="I56" s="228"/>
      <c r="J56" s="238" t="s">
        <v>1289</v>
      </c>
      <c r="K56" s="229">
        <v>1</v>
      </c>
      <c r="L56" s="189"/>
      <c r="M56" s="300">
        <v>1483</v>
      </c>
      <c r="N56" s="266">
        <v>1483</v>
      </c>
      <c r="O56" s="231">
        <f t="shared" si="2"/>
        <v>1</v>
      </c>
      <c r="P56" s="232">
        <f t="shared" si="5"/>
        <v>1</v>
      </c>
      <c r="Q56" s="233">
        <f t="shared" si="6"/>
        <v>1</v>
      </c>
      <c r="R56" s="240" t="s">
        <v>1320</v>
      </c>
    </row>
    <row r="57" spans="1:18" s="136" customFormat="1" ht="140" x14ac:dyDescent="0.15">
      <c r="A57" s="188" t="s">
        <v>303</v>
      </c>
      <c r="B57" s="222" t="s">
        <v>1318</v>
      </c>
      <c r="C57" s="223" t="s">
        <v>1319</v>
      </c>
      <c r="D57" s="310" t="s">
        <v>1208</v>
      </c>
      <c r="E57" s="222" t="s">
        <v>1305</v>
      </c>
      <c r="F57" s="225" t="s">
        <v>1310</v>
      </c>
      <c r="G57" s="237" t="s">
        <v>1211</v>
      </c>
      <c r="H57" s="238" t="s">
        <v>309</v>
      </c>
      <c r="I57" s="228"/>
      <c r="J57" s="238" t="s">
        <v>1289</v>
      </c>
      <c r="K57" s="229">
        <v>1</v>
      </c>
      <c r="L57" s="189"/>
      <c r="M57" s="300">
        <v>1911</v>
      </c>
      <c r="N57" s="300">
        <v>1911</v>
      </c>
      <c r="O57" s="231">
        <f t="shared" si="2"/>
        <v>1</v>
      </c>
      <c r="P57" s="232">
        <f t="shared" si="5"/>
        <v>1</v>
      </c>
      <c r="Q57" s="233">
        <f t="shared" si="6"/>
        <v>1</v>
      </c>
      <c r="R57" s="301" t="s">
        <v>1996</v>
      </c>
    </row>
    <row r="58" spans="1:18" s="136" customFormat="1" ht="70" x14ac:dyDescent="0.15">
      <c r="A58" s="188" t="s">
        <v>303</v>
      </c>
      <c r="B58" s="222" t="s">
        <v>1318</v>
      </c>
      <c r="C58" s="223" t="s">
        <v>1319</v>
      </c>
      <c r="D58" s="310" t="s">
        <v>1208</v>
      </c>
      <c r="E58" s="225" t="s">
        <v>1265</v>
      </c>
      <c r="F58" s="225" t="s">
        <v>1288</v>
      </c>
      <c r="G58" s="237" t="s">
        <v>1235</v>
      </c>
      <c r="H58" s="238" t="s">
        <v>309</v>
      </c>
      <c r="I58" s="228"/>
      <c r="J58" s="238" t="s">
        <v>1289</v>
      </c>
      <c r="K58" s="229">
        <v>0.1</v>
      </c>
      <c r="L58" s="189"/>
      <c r="M58" s="300">
        <v>314</v>
      </c>
      <c r="N58" s="266">
        <v>51</v>
      </c>
      <c r="O58" s="231">
        <f t="shared" si="2"/>
        <v>0.16242038216560509</v>
      </c>
      <c r="P58" s="232">
        <f t="shared" si="5"/>
        <v>1.6242038216560508</v>
      </c>
      <c r="Q58" s="233">
        <f t="shared" si="6"/>
        <v>1.6242038216560508</v>
      </c>
      <c r="R58" s="301" t="s">
        <v>1752</v>
      </c>
    </row>
    <row r="59" spans="1:18" s="136" customFormat="1" ht="70" x14ac:dyDescent="0.15">
      <c r="A59" s="188" t="s">
        <v>303</v>
      </c>
      <c r="B59" s="222" t="s">
        <v>1318</v>
      </c>
      <c r="C59" s="223" t="s">
        <v>1319</v>
      </c>
      <c r="D59" s="310" t="s">
        <v>1208</v>
      </c>
      <c r="E59" s="225" t="s">
        <v>1306</v>
      </c>
      <c r="F59" s="225" t="s">
        <v>1288</v>
      </c>
      <c r="G59" s="237" t="s">
        <v>1235</v>
      </c>
      <c r="H59" s="238" t="s">
        <v>309</v>
      </c>
      <c r="I59" s="228"/>
      <c r="J59" s="238" t="s">
        <v>1289</v>
      </c>
      <c r="K59" s="229">
        <v>0.1</v>
      </c>
      <c r="L59" s="189"/>
      <c r="M59" s="300">
        <v>314</v>
      </c>
      <c r="N59" s="266">
        <v>40</v>
      </c>
      <c r="O59" s="231">
        <f t="shared" si="2"/>
        <v>0.12738853503184713</v>
      </c>
      <c r="P59" s="232">
        <f t="shared" si="5"/>
        <v>1.2738853503184713</v>
      </c>
      <c r="Q59" s="233">
        <f t="shared" si="6"/>
        <v>1.2738853503184713</v>
      </c>
      <c r="R59" s="301" t="s">
        <v>1752</v>
      </c>
    </row>
    <row r="60" spans="1:18" s="136" customFormat="1" ht="70" x14ac:dyDescent="0.15">
      <c r="A60" s="188" t="s">
        <v>303</v>
      </c>
      <c r="B60" s="222" t="s">
        <v>1318</v>
      </c>
      <c r="C60" s="223" t="s">
        <v>1319</v>
      </c>
      <c r="D60" s="310" t="s">
        <v>1208</v>
      </c>
      <c r="E60" s="225" t="s">
        <v>1307</v>
      </c>
      <c r="F60" s="225" t="s">
        <v>1288</v>
      </c>
      <c r="G60" s="237" t="s">
        <v>1235</v>
      </c>
      <c r="H60" s="238" t="s">
        <v>309</v>
      </c>
      <c r="I60" s="228"/>
      <c r="J60" s="238" t="s">
        <v>1289</v>
      </c>
      <c r="K60" s="229">
        <v>0.1</v>
      </c>
      <c r="L60" s="189"/>
      <c r="M60" s="300">
        <v>314</v>
      </c>
      <c r="N60" s="266">
        <v>52</v>
      </c>
      <c r="O60" s="231">
        <f t="shared" si="2"/>
        <v>0.16560509554140126</v>
      </c>
      <c r="P60" s="232">
        <f t="shared" si="5"/>
        <v>1.6560509554140126</v>
      </c>
      <c r="Q60" s="233">
        <f t="shared" si="6"/>
        <v>1.6560509554140126</v>
      </c>
      <c r="R60" s="301" t="s">
        <v>1752</v>
      </c>
    </row>
    <row r="61" spans="1:18" s="136" customFormat="1" ht="42" x14ac:dyDescent="0.15">
      <c r="A61" s="188" t="s">
        <v>303</v>
      </c>
      <c r="B61" s="222" t="s">
        <v>1318</v>
      </c>
      <c r="C61" s="223" t="s">
        <v>1319</v>
      </c>
      <c r="D61" s="310" t="s">
        <v>1274</v>
      </c>
      <c r="E61" s="225" t="s">
        <v>1280</v>
      </c>
      <c r="F61" s="225" t="s">
        <v>1310</v>
      </c>
      <c r="G61" s="237" t="s">
        <v>1211</v>
      </c>
      <c r="H61" s="238" t="s">
        <v>309</v>
      </c>
      <c r="I61" s="228"/>
      <c r="J61" s="238" t="s">
        <v>1308</v>
      </c>
      <c r="K61" s="229">
        <v>1</v>
      </c>
      <c r="L61" s="189"/>
      <c r="M61" s="300">
        <v>1911</v>
      </c>
      <c r="N61" s="300">
        <v>1911</v>
      </c>
      <c r="O61" s="231">
        <f t="shared" si="2"/>
        <v>1</v>
      </c>
      <c r="P61" s="232">
        <f t="shared" si="5"/>
        <v>1</v>
      </c>
      <c r="Q61" s="233">
        <f t="shared" si="6"/>
        <v>1</v>
      </c>
      <c r="R61" s="301" t="s">
        <v>1753</v>
      </c>
    </row>
    <row r="62" spans="1:18" s="136" customFormat="1" ht="42" x14ac:dyDescent="0.15">
      <c r="A62" s="188" t="s">
        <v>303</v>
      </c>
      <c r="B62" s="222" t="s">
        <v>1318</v>
      </c>
      <c r="C62" s="223" t="s">
        <v>1319</v>
      </c>
      <c r="D62" s="310" t="s">
        <v>1274</v>
      </c>
      <c r="E62" s="225" t="s">
        <v>1315</v>
      </c>
      <c r="F62" s="307" t="s">
        <v>1321</v>
      </c>
      <c r="G62" s="237" t="s">
        <v>1311</v>
      </c>
      <c r="H62" s="238" t="s">
        <v>309</v>
      </c>
      <c r="I62" s="228"/>
      <c r="J62" s="238" t="s">
        <v>1308</v>
      </c>
      <c r="K62" s="229">
        <v>1</v>
      </c>
      <c r="L62" s="187"/>
      <c r="M62" s="300">
        <v>1911</v>
      </c>
      <c r="N62" s="300">
        <v>1911</v>
      </c>
      <c r="O62" s="231">
        <f t="shared" si="2"/>
        <v>1</v>
      </c>
      <c r="P62" s="232">
        <f t="shared" si="5"/>
        <v>1</v>
      </c>
      <c r="Q62" s="233">
        <f t="shared" si="6"/>
        <v>1</v>
      </c>
      <c r="R62" s="301" t="s">
        <v>1753</v>
      </c>
    </row>
    <row r="63" spans="1:18" s="136" customFormat="1" ht="42" x14ac:dyDescent="0.15">
      <c r="A63" s="188" t="s">
        <v>303</v>
      </c>
      <c r="B63" s="222" t="s">
        <v>1318</v>
      </c>
      <c r="C63" s="223" t="s">
        <v>1319</v>
      </c>
      <c r="D63" s="310" t="s">
        <v>1274</v>
      </c>
      <c r="E63" s="225" t="s">
        <v>1284</v>
      </c>
      <c r="F63" s="225" t="s">
        <v>1288</v>
      </c>
      <c r="G63" s="237" t="s">
        <v>1235</v>
      </c>
      <c r="H63" s="238" t="s">
        <v>309</v>
      </c>
      <c r="I63" s="228"/>
      <c r="J63" s="238" t="s">
        <v>1308</v>
      </c>
      <c r="K63" s="229">
        <v>0.1</v>
      </c>
      <c r="L63" s="189"/>
      <c r="M63" s="300">
        <v>314</v>
      </c>
      <c r="N63" s="303">
        <v>44</v>
      </c>
      <c r="O63" s="231">
        <f t="shared" si="2"/>
        <v>0.14012738853503184</v>
      </c>
      <c r="P63" s="232">
        <f t="shared" si="5"/>
        <v>1.4012738853503184</v>
      </c>
      <c r="Q63" s="233">
        <f t="shared" si="6"/>
        <v>1.4012738853503184</v>
      </c>
      <c r="R63" s="301" t="s">
        <v>1753</v>
      </c>
    </row>
    <row r="64" spans="1:18" s="136" customFormat="1" ht="42" x14ac:dyDescent="0.15">
      <c r="A64" s="188" t="s">
        <v>303</v>
      </c>
      <c r="B64" s="222" t="s">
        <v>1318</v>
      </c>
      <c r="C64" s="223" t="s">
        <v>1319</v>
      </c>
      <c r="D64" s="310" t="s">
        <v>1274</v>
      </c>
      <c r="E64" s="225" t="s">
        <v>1275</v>
      </c>
      <c r="F64" s="225" t="s">
        <v>1288</v>
      </c>
      <c r="G64" s="237" t="s">
        <v>1235</v>
      </c>
      <c r="H64" s="238" t="s">
        <v>309</v>
      </c>
      <c r="I64" s="228"/>
      <c r="J64" s="238" t="s">
        <v>1308</v>
      </c>
      <c r="K64" s="229">
        <v>0.1</v>
      </c>
      <c r="L64" s="189"/>
      <c r="M64" s="300">
        <v>314</v>
      </c>
      <c r="N64" s="303">
        <v>50</v>
      </c>
      <c r="O64" s="231">
        <f t="shared" si="2"/>
        <v>0.15923566878980891</v>
      </c>
      <c r="P64" s="232">
        <f t="shared" si="5"/>
        <v>1.592356687898089</v>
      </c>
      <c r="Q64" s="233">
        <f t="shared" si="6"/>
        <v>1.592356687898089</v>
      </c>
      <c r="R64" s="301" t="s">
        <v>1753</v>
      </c>
    </row>
    <row r="65" spans="1:18" s="136" customFormat="1" ht="42" x14ac:dyDescent="0.15">
      <c r="A65" s="188" t="s">
        <v>303</v>
      </c>
      <c r="B65" s="222" t="s">
        <v>1318</v>
      </c>
      <c r="C65" s="223" t="s">
        <v>1319</v>
      </c>
      <c r="D65" s="310" t="s">
        <v>1274</v>
      </c>
      <c r="E65" s="225" t="s">
        <v>1312</v>
      </c>
      <c r="F65" s="225" t="s">
        <v>1288</v>
      </c>
      <c r="G65" s="237" t="s">
        <v>1235</v>
      </c>
      <c r="H65" s="238" t="s">
        <v>309</v>
      </c>
      <c r="I65" s="228"/>
      <c r="J65" s="238" t="s">
        <v>1308</v>
      </c>
      <c r="K65" s="229">
        <v>0.1</v>
      </c>
      <c r="L65" s="189"/>
      <c r="M65" s="300">
        <v>314</v>
      </c>
      <c r="N65" s="303">
        <v>48</v>
      </c>
      <c r="O65" s="231">
        <f t="shared" si="2"/>
        <v>0.15286624203821655</v>
      </c>
      <c r="P65" s="232">
        <f t="shared" si="5"/>
        <v>1.5286624203821655</v>
      </c>
      <c r="Q65" s="233">
        <f t="shared" si="6"/>
        <v>1.5286624203821655</v>
      </c>
      <c r="R65" s="301" t="s">
        <v>1753</v>
      </c>
    </row>
    <row r="66" spans="1:18" s="136" customFormat="1" ht="42" x14ac:dyDescent="0.15">
      <c r="A66" s="188" t="s">
        <v>303</v>
      </c>
      <c r="B66" s="222" t="s">
        <v>1318</v>
      </c>
      <c r="C66" s="223" t="s">
        <v>1319</v>
      </c>
      <c r="D66" s="310" t="s">
        <v>1274</v>
      </c>
      <c r="E66" s="225" t="s">
        <v>1313</v>
      </c>
      <c r="F66" s="225" t="s">
        <v>1310</v>
      </c>
      <c r="G66" s="237" t="s">
        <v>1211</v>
      </c>
      <c r="H66" s="238" t="s">
        <v>309</v>
      </c>
      <c r="I66" s="228"/>
      <c r="J66" s="238" t="s">
        <v>1308</v>
      </c>
      <c r="K66" s="229">
        <v>1</v>
      </c>
      <c r="L66" s="189"/>
      <c r="M66" s="300">
        <v>1911</v>
      </c>
      <c r="N66" s="300">
        <v>1911</v>
      </c>
      <c r="O66" s="231">
        <f t="shared" si="2"/>
        <v>1</v>
      </c>
      <c r="P66" s="232">
        <f t="shared" si="5"/>
        <v>1</v>
      </c>
      <c r="Q66" s="233">
        <f t="shared" si="6"/>
        <v>1</v>
      </c>
      <c r="R66" s="301" t="s">
        <v>1753</v>
      </c>
    </row>
    <row r="67" spans="1:18" s="136" customFormat="1" ht="42" x14ac:dyDescent="0.15">
      <c r="A67" s="188" t="s">
        <v>303</v>
      </c>
      <c r="B67" s="222" t="s">
        <v>1318</v>
      </c>
      <c r="C67" s="223" t="s">
        <v>1319</v>
      </c>
      <c r="D67" s="310" t="s">
        <v>1274</v>
      </c>
      <c r="E67" s="225" t="s">
        <v>1314</v>
      </c>
      <c r="F67" s="225" t="s">
        <v>1310</v>
      </c>
      <c r="G67" s="237" t="s">
        <v>1211</v>
      </c>
      <c r="H67" s="238" t="s">
        <v>309</v>
      </c>
      <c r="I67" s="228"/>
      <c r="J67" s="238" t="s">
        <v>1308</v>
      </c>
      <c r="K67" s="229">
        <v>1</v>
      </c>
      <c r="L67" s="189"/>
      <c r="M67" s="300">
        <v>1911</v>
      </c>
      <c r="N67" s="300">
        <v>1911</v>
      </c>
      <c r="O67" s="231">
        <f t="shared" si="2"/>
        <v>1</v>
      </c>
      <c r="P67" s="232">
        <f t="shared" si="5"/>
        <v>1</v>
      </c>
      <c r="Q67" s="233">
        <f t="shared" si="6"/>
        <v>1</v>
      </c>
      <c r="R67" s="301" t="s">
        <v>1753</v>
      </c>
    </row>
    <row r="68" spans="1:18" s="136" customFormat="1" ht="70" x14ac:dyDescent="0.15">
      <c r="A68" s="188" t="s">
        <v>303</v>
      </c>
      <c r="B68" s="222" t="s">
        <v>1318</v>
      </c>
      <c r="C68" s="223" t="s">
        <v>1319</v>
      </c>
      <c r="D68" s="310" t="s">
        <v>1274</v>
      </c>
      <c r="E68" s="225" t="s">
        <v>1315</v>
      </c>
      <c r="F68" s="225" t="s">
        <v>1316</v>
      </c>
      <c r="G68" s="265" t="s">
        <v>1317</v>
      </c>
      <c r="H68" s="238" t="s">
        <v>309</v>
      </c>
      <c r="I68" s="228"/>
      <c r="J68" s="238" t="s">
        <v>1308</v>
      </c>
      <c r="K68" s="229">
        <v>1</v>
      </c>
      <c r="L68" s="187"/>
      <c r="M68" s="300">
        <v>1911</v>
      </c>
      <c r="N68" s="300">
        <v>1911</v>
      </c>
      <c r="O68" s="231">
        <f t="shared" si="2"/>
        <v>1</v>
      </c>
      <c r="P68" s="232">
        <f t="shared" si="5"/>
        <v>1</v>
      </c>
      <c r="Q68" s="233">
        <f t="shared" si="6"/>
        <v>1</v>
      </c>
      <c r="R68" s="301" t="s">
        <v>1753</v>
      </c>
    </row>
    <row r="69" spans="1:18" s="136" customFormat="1" ht="14" x14ac:dyDescent="0.15">
      <c r="A69" s="188" t="s">
        <v>303</v>
      </c>
      <c r="B69" s="222" t="s">
        <v>1322</v>
      </c>
      <c r="C69" s="223" t="s">
        <v>1323</v>
      </c>
      <c r="D69" s="299" t="s">
        <v>1208</v>
      </c>
      <c r="E69" s="224" t="s">
        <v>1287</v>
      </c>
      <c r="F69" s="307" t="s">
        <v>1324</v>
      </c>
      <c r="G69" s="314" t="s">
        <v>1211</v>
      </c>
      <c r="H69" s="238" t="s">
        <v>309</v>
      </c>
      <c r="I69" s="228"/>
      <c r="J69" s="238" t="s">
        <v>1212</v>
      </c>
      <c r="K69" s="229">
        <v>1</v>
      </c>
      <c r="L69" s="189"/>
      <c r="M69" s="266">
        <v>9</v>
      </c>
      <c r="N69" s="266">
        <v>9</v>
      </c>
      <c r="O69" s="231">
        <f t="shared" si="2"/>
        <v>1</v>
      </c>
      <c r="P69" s="232">
        <f t="shared" si="5"/>
        <v>1</v>
      </c>
      <c r="Q69" s="233">
        <f t="shared" si="6"/>
        <v>1</v>
      </c>
      <c r="R69" s="240" t="s">
        <v>1324</v>
      </c>
    </row>
    <row r="70" spans="1:18" s="136" customFormat="1" ht="14" x14ac:dyDescent="0.15">
      <c r="A70" s="188" t="s">
        <v>303</v>
      </c>
      <c r="B70" s="222" t="s">
        <v>1322</v>
      </c>
      <c r="C70" s="223" t="s">
        <v>1323</v>
      </c>
      <c r="D70" s="299" t="s">
        <v>1208</v>
      </c>
      <c r="E70" s="224" t="s">
        <v>1257</v>
      </c>
      <c r="F70" s="307" t="s">
        <v>1288</v>
      </c>
      <c r="G70" s="314" t="s">
        <v>1211</v>
      </c>
      <c r="H70" s="238" t="s">
        <v>309</v>
      </c>
      <c r="I70" s="228"/>
      <c r="J70" s="238" t="s">
        <v>1212</v>
      </c>
      <c r="K70" s="229">
        <v>0.5</v>
      </c>
      <c r="L70" s="189"/>
      <c r="M70" s="266">
        <v>9</v>
      </c>
      <c r="N70" s="266">
        <v>5</v>
      </c>
      <c r="O70" s="231">
        <f t="shared" ref="O70:O100" si="7">N70/M70</f>
        <v>0.55555555555555558</v>
      </c>
      <c r="P70" s="232">
        <f t="shared" si="5"/>
        <v>1.1111111111111112</v>
      </c>
      <c r="Q70" s="233">
        <f t="shared" si="6"/>
        <v>1.1111111111111112</v>
      </c>
      <c r="R70" s="234"/>
    </row>
    <row r="71" spans="1:18" s="136" customFormat="1" ht="14" x14ac:dyDescent="0.15">
      <c r="A71" s="188" t="s">
        <v>303</v>
      </c>
      <c r="B71" s="222" t="s">
        <v>1322</v>
      </c>
      <c r="C71" s="223" t="s">
        <v>1323</v>
      </c>
      <c r="D71" s="299" t="s">
        <v>1208</v>
      </c>
      <c r="E71" s="222" t="s">
        <v>1258</v>
      </c>
      <c r="F71" s="307" t="s">
        <v>1288</v>
      </c>
      <c r="G71" s="314" t="s">
        <v>1211</v>
      </c>
      <c r="H71" s="238" t="s">
        <v>309</v>
      </c>
      <c r="I71" s="228"/>
      <c r="J71" s="238" t="s">
        <v>1212</v>
      </c>
      <c r="K71" s="229">
        <v>0.5</v>
      </c>
      <c r="L71" s="189"/>
      <c r="M71" s="266">
        <v>9</v>
      </c>
      <c r="N71" s="266">
        <v>5</v>
      </c>
      <c r="O71" s="231">
        <f t="shared" si="7"/>
        <v>0.55555555555555558</v>
      </c>
      <c r="P71" s="232">
        <f t="shared" si="5"/>
        <v>1.1111111111111112</v>
      </c>
      <c r="Q71" s="233">
        <f t="shared" si="6"/>
        <v>1.1111111111111112</v>
      </c>
      <c r="R71" s="240"/>
    </row>
    <row r="72" spans="1:18" s="136" customFormat="1" ht="56" x14ac:dyDescent="0.15">
      <c r="A72" s="188" t="s">
        <v>303</v>
      </c>
      <c r="B72" s="222" t="s">
        <v>1322</v>
      </c>
      <c r="C72" s="223" t="s">
        <v>1323</v>
      </c>
      <c r="D72" s="299" t="s">
        <v>1208</v>
      </c>
      <c r="E72" s="222" t="s">
        <v>1271</v>
      </c>
      <c r="F72" s="307" t="s">
        <v>1288</v>
      </c>
      <c r="G72" s="314" t="s">
        <v>1211</v>
      </c>
      <c r="H72" s="238" t="s">
        <v>309</v>
      </c>
      <c r="I72" s="228"/>
      <c r="J72" s="238" t="s">
        <v>1212</v>
      </c>
      <c r="K72" s="229">
        <v>0.5</v>
      </c>
      <c r="L72" s="189"/>
      <c r="M72" s="266">
        <v>9</v>
      </c>
      <c r="N72" s="266">
        <v>5</v>
      </c>
      <c r="O72" s="231">
        <f t="shared" si="7"/>
        <v>0.55555555555555558</v>
      </c>
      <c r="P72" s="232">
        <f t="shared" si="5"/>
        <v>1.1111111111111112</v>
      </c>
      <c r="Q72" s="233">
        <f t="shared" si="6"/>
        <v>1.1111111111111112</v>
      </c>
      <c r="R72" s="301" t="s">
        <v>1750</v>
      </c>
    </row>
    <row r="73" spans="1:18" s="136" customFormat="1" ht="14" x14ac:dyDescent="0.15">
      <c r="A73" s="188" t="s">
        <v>303</v>
      </c>
      <c r="B73" s="222" t="s">
        <v>1322</v>
      </c>
      <c r="C73" s="223" t="s">
        <v>1323</v>
      </c>
      <c r="D73" s="299" t="s">
        <v>1208</v>
      </c>
      <c r="E73" s="222" t="s">
        <v>1237</v>
      </c>
      <c r="F73" s="307" t="s">
        <v>1288</v>
      </c>
      <c r="G73" s="314" t="s">
        <v>1211</v>
      </c>
      <c r="H73" s="238" t="s">
        <v>309</v>
      </c>
      <c r="I73" s="228"/>
      <c r="J73" s="238" t="s">
        <v>1212</v>
      </c>
      <c r="K73" s="229">
        <v>0.5</v>
      </c>
      <c r="L73" s="189"/>
      <c r="M73" s="266">
        <v>9</v>
      </c>
      <c r="N73" s="266">
        <v>5</v>
      </c>
      <c r="O73" s="231">
        <f t="shared" si="7"/>
        <v>0.55555555555555558</v>
      </c>
      <c r="P73" s="232">
        <f t="shared" si="5"/>
        <v>1.1111111111111112</v>
      </c>
      <c r="Q73" s="233">
        <f t="shared" si="6"/>
        <v>1.1111111111111112</v>
      </c>
      <c r="R73" s="240"/>
    </row>
    <row r="74" spans="1:18" s="136" customFormat="1" ht="14" x14ac:dyDescent="0.15">
      <c r="A74" s="188" t="s">
        <v>303</v>
      </c>
      <c r="B74" s="222" t="s">
        <v>1322</v>
      </c>
      <c r="C74" s="223" t="s">
        <v>1323</v>
      </c>
      <c r="D74" s="299" t="s">
        <v>1208</v>
      </c>
      <c r="E74" s="222" t="s">
        <v>1290</v>
      </c>
      <c r="F74" s="307" t="s">
        <v>1288</v>
      </c>
      <c r="G74" s="314" t="s">
        <v>1211</v>
      </c>
      <c r="H74" s="238" t="s">
        <v>309</v>
      </c>
      <c r="I74" s="228"/>
      <c r="J74" s="238" t="s">
        <v>1212</v>
      </c>
      <c r="K74" s="229">
        <v>0.5</v>
      </c>
      <c r="L74" s="189"/>
      <c r="M74" s="266">
        <v>9</v>
      </c>
      <c r="N74" s="266">
        <v>5</v>
      </c>
      <c r="O74" s="231">
        <f t="shared" si="7"/>
        <v>0.55555555555555558</v>
      </c>
      <c r="P74" s="232">
        <f t="shared" si="5"/>
        <v>1.1111111111111112</v>
      </c>
      <c r="Q74" s="233">
        <f t="shared" si="6"/>
        <v>1.1111111111111112</v>
      </c>
      <c r="R74" s="240"/>
    </row>
    <row r="75" spans="1:18" s="136" customFormat="1" ht="28" x14ac:dyDescent="0.15">
      <c r="A75" s="188" t="s">
        <v>303</v>
      </c>
      <c r="B75" s="222" t="s">
        <v>1322</v>
      </c>
      <c r="C75" s="223" t="s">
        <v>1323</v>
      </c>
      <c r="D75" s="299" t="s">
        <v>1208</v>
      </c>
      <c r="E75" s="222" t="s">
        <v>1291</v>
      </c>
      <c r="F75" s="307" t="s">
        <v>781</v>
      </c>
      <c r="G75" s="314" t="s">
        <v>1211</v>
      </c>
      <c r="H75" s="238" t="s">
        <v>309</v>
      </c>
      <c r="I75" s="228"/>
      <c r="J75" s="238" t="s">
        <v>1212</v>
      </c>
      <c r="K75" s="229" t="s">
        <v>309</v>
      </c>
      <c r="L75" s="189"/>
      <c r="M75" s="267" t="s">
        <v>310</v>
      </c>
      <c r="N75" s="267" t="s">
        <v>310</v>
      </c>
      <c r="O75" s="268" t="s">
        <v>393</v>
      </c>
      <c r="P75" s="267" t="s">
        <v>393</v>
      </c>
      <c r="Q75" s="233" t="s">
        <v>310</v>
      </c>
      <c r="R75" s="240" t="s">
        <v>1325</v>
      </c>
    </row>
    <row r="76" spans="1:18" s="136" customFormat="1" ht="14" x14ac:dyDescent="0.15">
      <c r="A76" s="188" t="s">
        <v>303</v>
      </c>
      <c r="B76" s="222" t="s">
        <v>1322</v>
      </c>
      <c r="C76" s="223" t="s">
        <v>1323</v>
      </c>
      <c r="D76" s="299" t="s">
        <v>1208</v>
      </c>
      <c r="E76" s="224" t="s">
        <v>1292</v>
      </c>
      <c r="F76" s="307" t="s">
        <v>1288</v>
      </c>
      <c r="G76" s="314" t="s">
        <v>1211</v>
      </c>
      <c r="H76" s="238" t="s">
        <v>309</v>
      </c>
      <c r="I76" s="228"/>
      <c r="J76" s="238" t="s">
        <v>1212</v>
      </c>
      <c r="K76" s="229">
        <v>0.5</v>
      </c>
      <c r="L76" s="189"/>
      <c r="M76" s="266">
        <v>9</v>
      </c>
      <c r="N76" s="266">
        <v>5</v>
      </c>
      <c r="O76" s="231">
        <f t="shared" si="7"/>
        <v>0.55555555555555558</v>
      </c>
      <c r="P76" s="232">
        <f t="shared" si="5"/>
        <v>1.1111111111111112</v>
      </c>
      <c r="Q76" s="233">
        <f t="shared" si="6"/>
        <v>1.1111111111111112</v>
      </c>
      <c r="R76" s="240"/>
    </row>
    <row r="77" spans="1:18" s="136" customFormat="1" ht="14" x14ac:dyDescent="0.15">
      <c r="A77" s="188" t="s">
        <v>303</v>
      </c>
      <c r="B77" s="222" t="s">
        <v>1322</v>
      </c>
      <c r="C77" s="223" t="s">
        <v>1323</v>
      </c>
      <c r="D77" s="299" t="s">
        <v>1208</v>
      </c>
      <c r="E77" s="224" t="s">
        <v>1293</v>
      </c>
      <c r="F77" s="307" t="s">
        <v>1288</v>
      </c>
      <c r="G77" s="314" t="s">
        <v>1211</v>
      </c>
      <c r="H77" s="238" t="s">
        <v>309</v>
      </c>
      <c r="I77" s="228"/>
      <c r="J77" s="238" t="s">
        <v>1212</v>
      </c>
      <c r="K77" s="229">
        <v>0.5</v>
      </c>
      <c r="L77" s="189"/>
      <c r="M77" s="266">
        <v>9</v>
      </c>
      <c r="N77" s="266">
        <v>5</v>
      </c>
      <c r="O77" s="231">
        <f t="shared" si="7"/>
        <v>0.55555555555555558</v>
      </c>
      <c r="P77" s="232">
        <f t="shared" si="5"/>
        <v>1.1111111111111112</v>
      </c>
      <c r="Q77" s="233">
        <f t="shared" si="6"/>
        <v>1.1111111111111112</v>
      </c>
      <c r="R77" s="240"/>
    </row>
    <row r="78" spans="1:18" s="136" customFormat="1" ht="14" x14ac:dyDescent="0.15">
      <c r="A78" s="188" t="s">
        <v>303</v>
      </c>
      <c r="B78" s="222" t="s">
        <v>1322</v>
      </c>
      <c r="C78" s="223" t="s">
        <v>1323</v>
      </c>
      <c r="D78" s="299" t="s">
        <v>1208</v>
      </c>
      <c r="E78" s="222" t="s">
        <v>1256</v>
      </c>
      <c r="F78" s="307" t="s">
        <v>1288</v>
      </c>
      <c r="G78" s="314" t="s">
        <v>1211</v>
      </c>
      <c r="H78" s="238" t="s">
        <v>309</v>
      </c>
      <c r="I78" s="228"/>
      <c r="J78" s="238" t="s">
        <v>1212</v>
      </c>
      <c r="K78" s="229">
        <v>0.5</v>
      </c>
      <c r="L78" s="189"/>
      <c r="M78" s="266">
        <v>9</v>
      </c>
      <c r="N78" s="266">
        <v>4</v>
      </c>
      <c r="O78" s="231">
        <f t="shared" si="7"/>
        <v>0.44444444444444442</v>
      </c>
      <c r="P78" s="232">
        <f t="shared" si="5"/>
        <v>0.88888888888888884</v>
      </c>
      <c r="Q78" s="233">
        <f t="shared" si="6"/>
        <v>0.88888888888888884</v>
      </c>
      <c r="R78" s="240"/>
    </row>
    <row r="79" spans="1:18" s="136" customFormat="1" ht="14" x14ac:dyDescent="0.15">
      <c r="A79" s="188" t="s">
        <v>303</v>
      </c>
      <c r="B79" s="222" t="s">
        <v>1322</v>
      </c>
      <c r="C79" s="223" t="s">
        <v>1323</v>
      </c>
      <c r="D79" s="299" t="s">
        <v>1208</v>
      </c>
      <c r="E79" s="222" t="s">
        <v>1294</v>
      </c>
      <c r="F79" s="307" t="s">
        <v>1288</v>
      </c>
      <c r="G79" s="314" t="s">
        <v>1211</v>
      </c>
      <c r="H79" s="238" t="s">
        <v>309</v>
      </c>
      <c r="I79" s="228"/>
      <c r="J79" s="238" t="s">
        <v>1212</v>
      </c>
      <c r="K79" s="229">
        <v>0.5</v>
      </c>
      <c r="L79" s="189"/>
      <c r="M79" s="266">
        <v>9</v>
      </c>
      <c r="N79" s="266">
        <v>4</v>
      </c>
      <c r="O79" s="231">
        <f t="shared" si="7"/>
        <v>0.44444444444444442</v>
      </c>
      <c r="P79" s="232">
        <f t="shared" si="5"/>
        <v>0.88888888888888884</v>
      </c>
      <c r="Q79" s="233">
        <f t="shared" si="6"/>
        <v>0.88888888888888884</v>
      </c>
      <c r="R79" s="240"/>
    </row>
    <row r="80" spans="1:18" s="136" customFormat="1" ht="28" x14ac:dyDescent="0.15">
      <c r="A80" s="188" t="s">
        <v>303</v>
      </c>
      <c r="B80" s="222" t="s">
        <v>1322</v>
      </c>
      <c r="C80" s="223" t="s">
        <v>1323</v>
      </c>
      <c r="D80" s="299" t="s">
        <v>1208</v>
      </c>
      <c r="E80" s="222" t="s">
        <v>1230</v>
      </c>
      <c r="F80" s="307" t="s">
        <v>1288</v>
      </c>
      <c r="G80" s="314" t="s">
        <v>1211</v>
      </c>
      <c r="H80" s="238" t="s">
        <v>309</v>
      </c>
      <c r="I80" s="228"/>
      <c r="J80" s="238" t="s">
        <v>1212</v>
      </c>
      <c r="K80" s="229">
        <v>0.5</v>
      </c>
      <c r="L80" s="189"/>
      <c r="M80" s="266">
        <v>9</v>
      </c>
      <c r="N80" s="266">
        <v>5</v>
      </c>
      <c r="O80" s="231">
        <f t="shared" si="7"/>
        <v>0.55555555555555558</v>
      </c>
      <c r="P80" s="232">
        <f t="shared" si="5"/>
        <v>1.1111111111111112</v>
      </c>
      <c r="Q80" s="233">
        <f t="shared" si="6"/>
        <v>1.1111111111111112</v>
      </c>
      <c r="R80" s="240"/>
    </row>
    <row r="81" spans="1:18" s="136" customFormat="1" ht="14" x14ac:dyDescent="0.15">
      <c r="A81" s="188" t="s">
        <v>303</v>
      </c>
      <c r="B81" s="222" t="s">
        <v>1322</v>
      </c>
      <c r="C81" s="223" t="s">
        <v>1323</v>
      </c>
      <c r="D81" s="299" t="s">
        <v>1208</v>
      </c>
      <c r="E81" s="222" t="s">
        <v>1295</v>
      </c>
      <c r="F81" s="307" t="s">
        <v>1288</v>
      </c>
      <c r="G81" s="314" t="s">
        <v>1211</v>
      </c>
      <c r="H81" s="238" t="s">
        <v>309</v>
      </c>
      <c r="I81" s="228"/>
      <c r="J81" s="238" t="s">
        <v>1212</v>
      </c>
      <c r="K81" s="229">
        <v>0.5</v>
      </c>
      <c r="L81" s="189"/>
      <c r="M81" s="266">
        <v>9</v>
      </c>
      <c r="N81" s="266">
        <v>5</v>
      </c>
      <c r="O81" s="231">
        <f t="shared" si="7"/>
        <v>0.55555555555555558</v>
      </c>
      <c r="P81" s="232">
        <f t="shared" si="5"/>
        <v>1.1111111111111112</v>
      </c>
      <c r="Q81" s="233">
        <f t="shared" si="6"/>
        <v>1.1111111111111112</v>
      </c>
      <c r="R81" s="240"/>
    </row>
    <row r="82" spans="1:18" s="136" customFormat="1" ht="14" x14ac:dyDescent="0.15">
      <c r="A82" s="188" t="s">
        <v>303</v>
      </c>
      <c r="B82" s="222" t="s">
        <v>1322</v>
      </c>
      <c r="C82" s="223" t="s">
        <v>1323</v>
      </c>
      <c r="D82" s="299" t="s">
        <v>1208</v>
      </c>
      <c r="E82" s="222" t="s">
        <v>1296</v>
      </c>
      <c r="F82" s="307" t="s">
        <v>1288</v>
      </c>
      <c r="G82" s="314" t="s">
        <v>1211</v>
      </c>
      <c r="H82" s="238" t="s">
        <v>309</v>
      </c>
      <c r="I82" s="228"/>
      <c r="J82" s="238" t="s">
        <v>1212</v>
      </c>
      <c r="K82" s="229">
        <v>0.5</v>
      </c>
      <c r="L82" s="189"/>
      <c r="M82" s="266">
        <v>9</v>
      </c>
      <c r="N82" s="266">
        <v>5</v>
      </c>
      <c r="O82" s="231">
        <f t="shared" si="7"/>
        <v>0.55555555555555558</v>
      </c>
      <c r="P82" s="232">
        <f t="shared" si="5"/>
        <v>1.1111111111111112</v>
      </c>
      <c r="Q82" s="233">
        <f t="shared" si="6"/>
        <v>1.1111111111111112</v>
      </c>
      <c r="R82" s="240"/>
    </row>
    <row r="83" spans="1:18" s="136" customFormat="1" ht="14" x14ac:dyDescent="0.15">
      <c r="A83" s="188" t="s">
        <v>303</v>
      </c>
      <c r="B83" s="222" t="s">
        <v>1322</v>
      </c>
      <c r="C83" s="223" t="s">
        <v>1323</v>
      </c>
      <c r="D83" s="299" t="s">
        <v>1208</v>
      </c>
      <c r="E83" s="224" t="s">
        <v>1297</v>
      </c>
      <c r="F83" s="307" t="s">
        <v>1288</v>
      </c>
      <c r="G83" s="314" t="s">
        <v>1211</v>
      </c>
      <c r="H83" s="238" t="s">
        <v>309</v>
      </c>
      <c r="I83" s="228"/>
      <c r="J83" s="238" t="s">
        <v>1212</v>
      </c>
      <c r="K83" s="229">
        <v>0.5</v>
      </c>
      <c r="L83" s="189"/>
      <c r="M83" s="266">
        <v>9</v>
      </c>
      <c r="N83" s="266">
        <v>4</v>
      </c>
      <c r="O83" s="231">
        <f t="shared" si="7"/>
        <v>0.44444444444444442</v>
      </c>
      <c r="P83" s="232">
        <f t="shared" si="5"/>
        <v>0.88888888888888884</v>
      </c>
      <c r="Q83" s="233">
        <f t="shared" si="6"/>
        <v>0.88888888888888884</v>
      </c>
      <c r="R83" s="240"/>
    </row>
    <row r="84" spans="1:18" s="136" customFormat="1" ht="14" x14ac:dyDescent="0.15">
      <c r="A84" s="188" t="s">
        <v>303</v>
      </c>
      <c r="B84" s="222" t="s">
        <v>1322</v>
      </c>
      <c r="C84" s="223" t="s">
        <v>1323</v>
      </c>
      <c r="D84" s="299" t="s">
        <v>1208</v>
      </c>
      <c r="E84" s="224" t="s">
        <v>1298</v>
      </c>
      <c r="F84" s="307" t="s">
        <v>1288</v>
      </c>
      <c r="G84" s="314" t="s">
        <v>1211</v>
      </c>
      <c r="H84" s="238" t="s">
        <v>309</v>
      </c>
      <c r="I84" s="228"/>
      <c r="J84" s="238" t="s">
        <v>1212</v>
      </c>
      <c r="K84" s="229">
        <v>0.5</v>
      </c>
      <c r="L84" s="189"/>
      <c r="M84" s="266">
        <v>9</v>
      </c>
      <c r="N84" s="266">
        <v>3</v>
      </c>
      <c r="O84" s="231">
        <f t="shared" si="7"/>
        <v>0.33333333333333331</v>
      </c>
      <c r="P84" s="232">
        <f t="shared" si="5"/>
        <v>0.66666666666666663</v>
      </c>
      <c r="Q84" s="233">
        <f t="shared" si="6"/>
        <v>0.66666666666666663</v>
      </c>
      <c r="R84" s="240"/>
    </row>
    <row r="85" spans="1:18" s="136" customFormat="1" ht="14" x14ac:dyDescent="0.15">
      <c r="A85" s="188" t="s">
        <v>303</v>
      </c>
      <c r="B85" s="222" t="s">
        <v>1322</v>
      </c>
      <c r="C85" s="223" t="s">
        <v>1323</v>
      </c>
      <c r="D85" s="299" t="s">
        <v>1208</v>
      </c>
      <c r="E85" s="222" t="s">
        <v>1299</v>
      </c>
      <c r="F85" s="307" t="s">
        <v>1288</v>
      </c>
      <c r="G85" s="314" t="s">
        <v>1211</v>
      </c>
      <c r="H85" s="238" t="s">
        <v>309</v>
      </c>
      <c r="I85" s="228"/>
      <c r="J85" s="238" t="s">
        <v>1212</v>
      </c>
      <c r="K85" s="229">
        <v>0.5</v>
      </c>
      <c r="L85" s="189"/>
      <c r="M85" s="266">
        <v>9</v>
      </c>
      <c r="N85" s="266">
        <v>5</v>
      </c>
      <c r="O85" s="231">
        <f t="shared" si="7"/>
        <v>0.55555555555555558</v>
      </c>
      <c r="P85" s="232">
        <f t="shared" si="5"/>
        <v>1.1111111111111112</v>
      </c>
      <c r="Q85" s="233">
        <f t="shared" si="6"/>
        <v>1.1111111111111112</v>
      </c>
      <c r="R85" s="240"/>
    </row>
    <row r="86" spans="1:18" s="136" customFormat="1" ht="14" x14ac:dyDescent="0.15">
      <c r="A86" s="188" t="s">
        <v>303</v>
      </c>
      <c r="B86" s="222" t="s">
        <v>1322</v>
      </c>
      <c r="C86" s="223" t="s">
        <v>1323</v>
      </c>
      <c r="D86" s="299" t="s">
        <v>1208</v>
      </c>
      <c r="E86" s="222" t="s">
        <v>1300</v>
      </c>
      <c r="F86" s="307" t="s">
        <v>1288</v>
      </c>
      <c r="G86" s="314" t="s">
        <v>1211</v>
      </c>
      <c r="H86" s="238" t="s">
        <v>309</v>
      </c>
      <c r="I86" s="228"/>
      <c r="J86" s="238" t="s">
        <v>1212</v>
      </c>
      <c r="K86" s="229">
        <v>0.5</v>
      </c>
      <c r="L86" s="189"/>
      <c r="M86" s="266">
        <v>9</v>
      </c>
      <c r="N86" s="266">
        <v>1</v>
      </c>
      <c r="O86" s="231">
        <f t="shared" si="7"/>
        <v>0.1111111111111111</v>
      </c>
      <c r="P86" s="232">
        <f t="shared" si="5"/>
        <v>0.22222222222222221</v>
      </c>
      <c r="Q86" s="233">
        <f t="shared" si="6"/>
        <v>0.22222222222222221</v>
      </c>
      <c r="R86" s="240"/>
    </row>
    <row r="87" spans="1:18" s="136" customFormat="1" ht="14" x14ac:dyDescent="0.15">
      <c r="A87" s="188" t="s">
        <v>303</v>
      </c>
      <c r="B87" s="222" t="s">
        <v>1322</v>
      </c>
      <c r="C87" s="223" t="s">
        <v>1323</v>
      </c>
      <c r="D87" s="299" t="s">
        <v>1208</v>
      </c>
      <c r="E87" s="222" t="s">
        <v>1301</v>
      </c>
      <c r="F87" s="307" t="s">
        <v>781</v>
      </c>
      <c r="G87" s="314" t="s">
        <v>1211</v>
      </c>
      <c r="H87" s="238" t="s">
        <v>309</v>
      </c>
      <c r="I87" s="228"/>
      <c r="J87" s="238" t="s">
        <v>1212</v>
      </c>
      <c r="K87" s="229" t="s">
        <v>309</v>
      </c>
      <c r="L87" s="189"/>
      <c r="M87" s="267" t="s">
        <v>310</v>
      </c>
      <c r="N87" s="267" t="s">
        <v>310</v>
      </c>
      <c r="O87" s="268" t="s">
        <v>393</v>
      </c>
      <c r="P87" s="267" t="s">
        <v>393</v>
      </c>
      <c r="Q87" s="233" t="s">
        <v>310</v>
      </c>
      <c r="R87" s="240" t="s">
        <v>1326</v>
      </c>
    </row>
    <row r="88" spans="1:18" s="136" customFormat="1" ht="28" x14ac:dyDescent="0.15">
      <c r="A88" s="188" t="s">
        <v>303</v>
      </c>
      <c r="B88" s="222" t="s">
        <v>1322</v>
      </c>
      <c r="C88" s="223" t="s">
        <v>1323</v>
      </c>
      <c r="D88" s="299" t="s">
        <v>1208</v>
      </c>
      <c r="E88" s="222" t="s">
        <v>1302</v>
      </c>
      <c r="F88" s="307" t="s">
        <v>1324</v>
      </c>
      <c r="G88" s="314" t="s">
        <v>1211</v>
      </c>
      <c r="H88" s="238" t="s">
        <v>309</v>
      </c>
      <c r="I88" s="228"/>
      <c r="J88" s="238" t="s">
        <v>1212</v>
      </c>
      <c r="K88" s="229">
        <v>1</v>
      </c>
      <c r="L88" s="189"/>
      <c r="M88" s="266">
        <v>9</v>
      </c>
      <c r="N88" s="266">
        <v>9</v>
      </c>
      <c r="O88" s="231">
        <f t="shared" si="7"/>
        <v>1</v>
      </c>
      <c r="P88" s="232">
        <f t="shared" si="5"/>
        <v>1</v>
      </c>
      <c r="Q88" s="233">
        <f t="shared" si="6"/>
        <v>1</v>
      </c>
      <c r="R88" s="240" t="s">
        <v>1324</v>
      </c>
    </row>
    <row r="89" spans="1:18" s="136" customFormat="1" ht="28" x14ac:dyDescent="0.15">
      <c r="A89" s="188" t="s">
        <v>303</v>
      </c>
      <c r="B89" s="222" t="s">
        <v>1322</v>
      </c>
      <c r="C89" s="223" t="s">
        <v>1323</v>
      </c>
      <c r="D89" s="299" t="s">
        <v>1208</v>
      </c>
      <c r="E89" s="222" t="s">
        <v>1305</v>
      </c>
      <c r="F89" s="225" t="s">
        <v>1310</v>
      </c>
      <c r="G89" s="314" t="s">
        <v>1211</v>
      </c>
      <c r="H89" s="238" t="s">
        <v>309</v>
      </c>
      <c r="I89" s="228"/>
      <c r="J89" s="238" t="s">
        <v>1212</v>
      </c>
      <c r="K89" s="229">
        <v>1</v>
      </c>
      <c r="L89" s="189"/>
      <c r="M89" s="266">
        <v>9</v>
      </c>
      <c r="N89" s="266">
        <v>9</v>
      </c>
      <c r="O89" s="231">
        <f t="shared" si="7"/>
        <v>1</v>
      </c>
      <c r="P89" s="232">
        <f t="shared" si="5"/>
        <v>1</v>
      </c>
      <c r="Q89" s="233">
        <f t="shared" si="6"/>
        <v>1</v>
      </c>
      <c r="R89" s="240" t="s">
        <v>1327</v>
      </c>
    </row>
    <row r="90" spans="1:18" s="136" customFormat="1" ht="14" x14ac:dyDescent="0.15">
      <c r="A90" s="188" t="s">
        <v>303</v>
      </c>
      <c r="B90" s="222" t="s">
        <v>1322</v>
      </c>
      <c r="C90" s="223" t="s">
        <v>1323</v>
      </c>
      <c r="D90" s="299" t="s">
        <v>1208</v>
      </c>
      <c r="E90" s="224" t="s">
        <v>1265</v>
      </c>
      <c r="F90" s="307" t="s">
        <v>1288</v>
      </c>
      <c r="G90" s="314" t="s">
        <v>1211</v>
      </c>
      <c r="H90" s="238" t="s">
        <v>309</v>
      </c>
      <c r="I90" s="228"/>
      <c r="J90" s="238" t="s">
        <v>1212</v>
      </c>
      <c r="K90" s="229">
        <v>0.5</v>
      </c>
      <c r="L90" s="189"/>
      <c r="M90" s="266">
        <v>9</v>
      </c>
      <c r="N90" s="266">
        <v>5</v>
      </c>
      <c r="O90" s="231">
        <f t="shared" si="7"/>
        <v>0.55555555555555558</v>
      </c>
      <c r="P90" s="232">
        <f t="shared" si="5"/>
        <v>1.1111111111111112</v>
      </c>
      <c r="Q90" s="233">
        <f t="shared" si="6"/>
        <v>1.1111111111111112</v>
      </c>
      <c r="R90" s="240"/>
    </row>
    <row r="91" spans="1:18" s="136" customFormat="1" ht="14" x14ac:dyDescent="0.15">
      <c r="A91" s="188" t="s">
        <v>303</v>
      </c>
      <c r="B91" s="222" t="s">
        <v>1322</v>
      </c>
      <c r="C91" s="223" t="s">
        <v>1323</v>
      </c>
      <c r="D91" s="299" t="s">
        <v>1208</v>
      </c>
      <c r="E91" s="224" t="s">
        <v>1306</v>
      </c>
      <c r="F91" s="307" t="s">
        <v>1328</v>
      </c>
      <c r="G91" s="237" t="s">
        <v>1311</v>
      </c>
      <c r="H91" s="238" t="s">
        <v>309</v>
      </c>
      <c r="I91" s="228"/>
      <c r="J91" s="238" t="s">
        <v>1212</v>
      </c>
      <c r="K91" s="229">
        <v>1</v>
      </c>
      <c r="L91" s="189"/>
      <c r="M91" s="266">
        <v>9</v>
      </c>
      <c r="N91" s="266">
        <v>9</v>
      </c>
      <c r="O91" s="231">
        <f t="shared" si="7"/>
        <v>1</v>
      </c>
      <c r="P91" s="232">
        <f t="shared" si="5"/>
        <v>1</v>
      </c>
      <c r="Q91" s="233">
        <f t="shared" si="6"/>
        <v>1</v>
      </c>
      <c r="R91" s="240"/>
    </row>
    <row r="92" spans="1:18" s="136" customFormat="1" ht="56" x14ac:dyDescent="0.15">
      <c r="A92" s="188" t="s">
        <v>303</v>
      </c>
      <c r="B92" s="222" t="s">
        <v>1322</v>
      </c>
      <c r="C92" s="223" t="s">
        <v>1323</v>
      </c>
      <c r="D92" s="299" t="s">
        <v>1208</v>
      </c>
      <c r="E92" s="222" t="s">
        <v>1307</v>
      </c>
      <c r="F92" s="307" t="s">
        <v>1328</v>
      </c>
      <c r="G92" s="314" t="s">
        <v>1211</v>
      </c>
      <c r="H92" s="238" t="s">
        <v>309</v>
      </c>
      <c r="I92" s="228"/>
      <c r="J92" s="238" t="s">
        <v>1212</v>
      </c>
      <c r="K92" s="229">
        <v>1</v>
      </c>
      <c r="L92" s="189"/>
      <c r="M92" s="266">
        <v>9</v>
      </c>
      <c r="N92" s="266">
        <v>9</v>
      </c>
      <c r="O92" s="231">
        <f t="shared" si="7"/>
        <v>1</v>
      </c>
      <c r="P92" s="232">
        <f t="shared" si="5"/>
        <v>1</v>
      </c>
      <c r="Q92" s="233">
        <f t="shared" si="6"/>
        <v>1</v>
      </c>
      <c r="R92" s="240" t="s">
        <v>1329</v>
      </c>
    </row>
    <row r="93" spans="1:18" s="136" customFormat="1" ht="42" x14ac:dyDescent="0.15">
      <c r="A93" s="188" t="s">
        <v>303</v>
      </c>
      <c r="B93" s="222" t="s">
        <v>1322</v>
      </c>
      <c r="C93" s="223" t="s">
        <v>1323</v>
      </c>
      <c r="D93" s="299" t="s">
        <v>1274</v>
      </c>
      <c r="E93" s="222" t="s">
        <v>1280</v>
      </c>
      <c r="F93" s="307" t="s">
        <v>1310</v>
      </c>
      <c r="G93" s="314" t="s">
        <v>1211</v>
      </c>
      <c r="H93" s="238" t="s">
        <v>309</v>
      </c>
      <c r="I93" s="228"/>
      <c r="J93" s="238" t="s">
        <v>1308</v>
      </c>
      <c r="K93" s="229">
        <v>1</v>
      </c>
      <c r="L93" s="189"/>
      <c r="M93" s="266">
        <v>9</v>
      </c>
      <c r="N93" s="266">
        <v>9</v>
      </c>
      <c r="O93" s="231">
        <f t="shared" si="7"/>
        <v>1</v>
      </c>
      <c r="P93" s="232">
        <f t="shared" si="5"/>
        <v>1</v>
      </c>
      <c r="Q93" s="233">
        <f t="shared" si="6"/>
        <v>1</v>
      </c>
      <c r="R93" s="301" t="s">
        <v>1753</v>
      </c>
    </row>
    <row r="94" spans="1:18" s="136" customFormat="1" ht="42" x14ac:dyDescent="0.15">
      <c r="A94" s="188" t="s">
        <v>303</v>
      </c>
      <c r="B94" s="222" t="s">
        <v>1322</v>
      </c>
      <c r="C94" s="223" t="s">
        <v>1323</v>
      </c>
      <c r="D94" s="299" t="s">
        <v>1274</v>
      </c>
      <c r="E94" s="222" t="s">
        <v>1309</v>
      </c>
      <c r="F94" s="307" t="s">
        <v>1310</v>
      </c>
      <c r="G94" s="237" t="s">
        <v>1311</v>
      </c>
      <c r="H94" s="238" t="s">
        <v>309</v>
      </c>
      <c r="I94" s="228"/>
      <c r="J94" s="238" t="s">
        <v>1308</v>
      </c>
      <c r="K94" s="229">
        <v>1</v>
      </c>
      <c r="L94" s="189"/>
      <c r="M94" s="266">
        <v>9</v>
      </c>
      <c r="N94" s="266">
        <v>9</v>
      </c>
      <c r="O94" s="231">
        <f t="shared" si="7"/>
        <v>1</v>
      </c>
      <c r="P94" s="232">
        <f t="shared" si="5"/>
        <v>1</v>
      </c>
      <c r="Q94" s="233">
        <f t="shared" si="6"/>
        <v>1</v>
      </c>
      <c r="R94" s="301" t="s">
        <v>1753</v>
      </c>
    </row>
    <row r="95" spans="1:18" s="136" customFormat="1" ht="42" x14ac:dyDescent="0.15">
      <c r="A95" s="188" t="s">
        <v>303</v>
      </c>
      <c r="B95" s="222" t="s">
        <v>1322</v>
      </c>
      <c r="C95" s="223" t="s">
        <v>1323</v>
      </c>
      <c r="D95" s="299" t="s">
        <v>1274</v>
      </c>
      <c r="E95" s="222" t="s">
        <v>1284</v>
      </c>
      <c r="F95" s="307" t="s">
        <v>1328</v>
      </c>
      <c r="G95" s="237" t="s">
        <v>1311</v>
      </c>
      <c r="H95" s="238" t="s">
        <v>309</v>
      </c>
      <c r="I95" s="228"/>
      <c r="J95" s="238" t="s">
        <v>1308</v>
      </c>
      <c r="K95" s="229">
        <v>1</v>
      </c>
      <c r="L95" s="189"/>
      <c r="M95" s="266">
        <v>9</v>
      </c>
      <c r="N95" s="266">
        <v>9</v>
      </c>
      <c r="O95" s="231">
        <f t="shared" si="7"/>
        <v>1</v>
      </c>
      <c r="P95" s="232">
        <f t="shared" si="5"/>
        <v>1</v>
      </c>
      <c r="Q95" s="233">
        <f t="shared" si="6"/>
        <v>1</v>
      </c>
      <c r="R95" s="301" t="s">
        <v>1753</v>
      </c>
    </row>
    <row r="96" spans="1:18" s="136" customFormat="1" ht="42" x14ac:dyDescent="0.15">
      <c r="A96" s="188" t="s">
        <v>303</v>
      </c>
      <c r="B96" s="222" t="s">
        <v>1322</v>
      </c>
      <c r="C96" s="223" t="s">
        <v>1323</v>
      </c>
      <c r="D96" s="299" t="s">
        <v>1274</v>
      </c>
      <c r="E96" s="222" t="s">
        <v>1275</v>
      </c>
      <c r="F96" s="307" t="s">
        <v>1288</v>
      </c>
      <c r="G96" s="314" t="s">
        <v>1211</v>
      </c>
      <c r="H96" s="238" t="s">
        <v>309</v>
      </c>
      <c r="I96" s="228"/>
      <c r="J96" s="238" t="s">
        <v>1308</v>
      </c>
      <c r="K96" s="229">
        <v>0.5</v>
      </c>
      <c r="L96" s="230"/>
      <c r="M96" s="266">
        <v>9</v>
      </c>
      <c r="N96" s="266">
        <v>3</v>
      </c>
      <c r="O96" s="231">
        <f t="shared" si="7"/>
        <v>0.33333333333333331</v>
      </c>
      <c r="P96" s="232">
        <f t="shared" si="5"/>
        <v>0.66666666666666663</v>
      </c>
      <c r="Q96" s="233">
        <f t="shared" si="6"/>
        <v>0.66666666666666663</v>
      </c>
      <c r="R96" s="301" t="s">
        <v>1753</v>
      </c>
    </row>
    <row r="97" spans="1:18" s="136" customFormat="1" ht="42" x14ac:dyDescent="0.15">
      <c r="A97" s="188" t="s">
        <v>303</v>
      </c>
      <c r="B97" s="222" t="s">
        <v>1322</v>
      </c>
      <c r="C97" s="223" t="s">
        <v>1323</v>
      </c>
      <c r="D97" s="299" t="s">
        <v>1274</v>
      </c>
      <c r="E97" s="224" t="s">
        <v>1312</v>
      </c>
      <c r="F97" s="307" t="s">
        <v>1288</v>
      </c>
      <c r="G97" s="314" t="s">
        <v>1211</v>
      </c>
      <c r="H97" s="238" t="s">
        <v>309</v>
      </c>
      <c r="I97" s="228"/>
      <c r="J97" s="238" t="s">
        <v>1308</v>
      </c>
      <c r="K97" s="229">
        <v>0.5</v>
      </c>
      <c r="L97" s="189"/>
      <c r="M97" s="266">
        <v>9</v>
      </c>
      <c r="N97" s="266">
        <v>3</v>
      </c>
      <c r="O97" s="231">
        <f t="shared" si="7"/>
        <v>0.33333333333333331</v>
      </c>
      <c r="P97" s="232">
        <f t="shared" si="5"/>
        <v>0.66666666666666663</v>
      </c>
      <c r="Q97" s="233">
        <f t="shared" si="6"/>
        <v>0.66666666666666663</v>
      </c>
      <c r="R97" s="301" t="s">
        <v>1753</v>
      </c>
    </row>
    <row r="98" spans="1:18" s="136" customFormat="1" ht="42" x14ac:dyDescent="0.15">
      <c r="A98" s="188" t="s">
        <v>303</v>
      </c>
      <c r="B98" s="222" t="s">
        <v>1322</v>
      </c>
      <c r="C98" s="223" t="s">
        <v>1323</v>
      </c>
      <c r="D98" s="299" t="s">
        <v>1274</v>
      </c>
      <c r="E98" s="224" t="s">
        <v>1313</v>
      </c>
      <c r="F98" s="225" t="s">
        <v>1310</v>
      </c>
      <c r="G98" s="314" t="s">
        <v>1211</v>
      </c>
      <c r="H98" s="238" t="s">
        <v>309</v>
      </c>
      <c r="I98" s="228"/>
      <c r="J98" s="238" t="s">
        <v>1308</v>
      </c>
      <c r="K98" s="229">
        <v>1</v>
      </c>
      <c r="L98" s="189"/>
      <c r="M98" s="266">
        <v>9</v>
      </c>
      <c r="N98" s="266">
        <v>9</v>
      </c>
      <c r="O98" s="231">
        <f t="shared" si="7"/>
        <v>1</v>
      </c>
      <c r="P98" s="232">
        <f t="shared" si="5"/>
        <v>1</v>
      </c>
      <c r="Q98" s="233">
        <f t="shared" si="6"/>
        <v>1</v>
      </c>
      <c r="R98" s="301" t="s">
        <v>1753</v>
      </c>
    </row>
    <row r="99" spans="1:18" s="136" customFormat="1" ht="42" x14ac:dyDescent="0.15">
      <c r="A99" s="188" t="s">
        <v>303</v>
      </c>
      <c r="B99" s="222" t="s">
        <v>1322</v>
      </c>
      <c r="C99" s="223" t="s">
        <v>1323</v>
      </c>
      <c r="D99" s="299" t="s">
        <v>1274</v>
      </c>
      <c r="E99" s="222" t="s">
        <v>1314</v>
      </c>
      <c r="F99" s="225" t="s">
        <v>1310</v>
      </c>
      <c r="G99" s="314" t="s">
        <v>1211</v>
      </c>
      <c r="H99" s="238" t="s">
        <v>309</v>
      </c>
      <c r="I99" s="228"/>
      <c r="J99" s="238" t="s">
        <v>1308</v>
      </c>
      <c r="K99" s="229">
        <v>1</v>
      </c>
      <c r="L99" s="189"/>
      <c r="M99" s="266">
        <v>9</v>
      </c>
      <c r="N99" s="266">
        <v>9</v>
      </c>
      <c r="O99" s="231">
        <f t="shared" si="7"/>
        <v>1</v>
      </c>
      <c r="P99" s="232">
        <f t="shared" si="5"/>
        <v>1</v>
      </c>
      <c r="Q99" s="233">
        <f t="shared" si="6"/>
        <v>1</v>
      </c>
      <c r="R99" s="301" t="s">
        <v>1753</v>
      </c>
    </row>
    <row r="100" spans="1:18" s="136" customFormat="1" ht="42" x14ac:dyDescent="0.15">
      <c r="A100" s="188" t="s">
        <v>303</v>
      </c>
      <c r="B100" s="222" t="s">
        <v>1322</v>
      </c>
      <c r="C100" s="223" t="s">
        <v>1323</v>
      </c>
      <c r="D100" s="299" t="s">
        <v>1274</v>
      </c>
      <c r="E100" s="222" t="s">
        <v>1315</v>
      </c>
      <c r="F100" s="315" t="s">
        <v>1321</v>
      </c>
      <c r="G100" s="237" t="s">
        <v>1311</v>
      </c>
      <c r="H100" s="238" t="s">
        <v>309</v>
      </c>
      <c r="I100" s="228"/>
      <c r="J100" s="238" t="s">
        <v>1308</v>
      </c>
      <c r="K100" s="229">
        <v>1</v>
      </c>
      <c r="L100" s="187"/>
      <c r="M100" s="266">
        <v>9</v>
      </c>
      <c r="N100" s="266">
        <v>9</v>
      </c>
      <c r="O100" s="231">
        <f t="shared" si="7"/>
        <v>1</v>
      </c>
      <c r="P100" s="232">
        <f t="shared" si="5"/>
        <v>1</v>
      </c>
      <c r="Q100" s="233">
        <f t="shared" si="6"/>
        <v>1</v>
      </c>
      <c r="R100" s="301" t="s">
        <v>1753</v>
      </c>
    </row>
  </sheetData>
  <dataValidations count="2">
    <dataValidation type="list" allowBlank="1" showInputMessage="1" showErrorMessage="1" sqref="A5:A68" xr:uid="{00000000-0002-0000-0A00-000000000000}">
      <formula1>$AZ$7:$AZ$9</formula1>
    </dataValidation>
    <dataValidation type="list" allowBlank="1" showInputMessage="1" showErrorMessage="1" sqref="O5:O7" xr:uid="{00000000-0002-0000-0A00-000001000000}">
      <formula1>#REF!</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DC92DD-71D7-674D-97B2-27CE448B3930}">
  <dimension ref="A1:O32"/>
  <sheetViews>
    <sheetView zoomScale="110" zoomScaleNormal="110" workbookViewId="0">
      <pane ySplit="4" topLeftCell="A5" activePane="bottomLeft" state="frozen"/>
      <selection pane="bottomLeft" activeCell="F5" sqref="F5"/>
    </sheetView>
  </sheetViews>
  <sheetFormatPr baseColWidth="10" defaultColWidth="9.1640625" defaultRowHeight="13" x14ac:dyDescent="0.15"/>
  <cols>
    <col min="1" max="1" width="9.1640625" style="14"/>
    <col min="2" max="2" width="14.83203125" style="14" bestFit="1" customWidth="1"/>
    <col min="3" max="3" width="9.1640625" style="14"/>
    <col min="4" max="4" width="44.1640625" style="14" customWidth="1"/>
    <col min="5" max="5" width="29.5" style="14" bestFit="1" customWidth="1"/>
    <col min="6" max="6" width="24.83203125" style="14" customWidth="1"/>
    <col min="7" max="7" width="12" style="14" customWidth="1"/>
    <col min="8" max="8" width="9.1640625" style="14"/>
    <col min="9" max="9" width="58.33203125" style="14" customWidth="1"/>
    <col min="10" max="10" width="10.6640625" style="14" customWidth="1"/>
    <col min="11" max="11" width="9.1640625" style="14"/>
    <col min="12" max="12" width="9.1640625" style="506"/>
    <col min="13" max="13" width="9.83203125" style="14" customWidth="1"/>
    <col min="14" max="14" width="11.83203125" style="14" customWidth="1"/>
    <col min="15" max="15" width="28.33203125" style="14" customWidth="1"/>
    <col min="16" max="16384" width="9.1640625" style="14"/>
  </cols>
  <sheetData>
    <row r="1" spans="1:15" ht="14" thickBot="1" x14ac:dyDescent="0.2">
      <c r="A1" s="63" t="s">
        <v>161</v>
      </c>
    </row>
    <row r="2" spans="1:15" x14ac:dyDescent="0.15">
      <c r="L2" s="507"/>
      <c r="N2" s="508" t="s">
        <v>1</v>
      </c>
      <c r="O2" s="424" t="s">
        <v>2</v>
      </c>
    </row>
    <row r="3" spans="1:15" ht="14" thickBot="1" x14ac:dyDescent="0.2">
      <c r="L3" s="507"/>
      <c r="N3" s="9" t="s">
        <v>3</v>
      </c>
      <c r="O3" s="32">
        <v>2021</v>
      </c>
    </row>
    <row r="4" spans="1:15" ht="57" thickBot="1" x14ac:dyDescent="0.2">
      <c r="A4" s="509" t="s">
        <v>4</v>
      </c>
      <c r="B4" s="510" t="s">
        <v>162</v>
      </c>
      <c r="C4" s="511" t="s">
        <v>146</v>
      </c>
      <c r="D4" s="512" t="s">
        <v>163</v>
      </c>
      <c r="E4" s="512" t="s">
        <v>30</v>
      </c>
      <c r="F4" s="509" t="s">
        <v>148</v>
      </c>
      <c r="G4" s="513" t="s">
        <v>19</v>
      </c>
      <c r="H4" s="486" t="s">
        <v>149</v>
      </c>
      <c r="I4" s="514" t="s">
        <v>15</v>
      </c>
      <c r="J4" s="515" t="s">
        <v>150</v>
      </c>
      <c r="K4" s="515" t="s">
        <v>151</v>
      </c>
      <c r="L4" s="544" t="s">
        <v>152</v>
      </c>
      <c r="M4" s="516" t="s">
        <v>153</v>
      </c>
      <c r="N4" s="545" t="s">
        <v>154</v>
      </c>
      <c r="O4" s="517" t="s">
        <v>73</v>
      </c>
    </row>
    <row r="5" spans="1:15" ht="28" x14ac:dyDescent="0.15">
      <c r="A5" s="553" t="s">
        <v>303</v>
      </c>
      <c r="B5" s="259" t="s">
        <v>1330</v>
      </c>
      <c r="C5" s="553" t="s">
        <v>1208</v>
      </c>
      <c r="D5" s="546" t="s">
        <v>1331</v>
      </c>
      <c r="E5" s="547" t="s">
        <v>1332</v>
      </c>
      <c r="F5" s="198" t="s">
        <v>1333</v>
      </c>
      <c r="G5" s="572" t="s">
        <v>1212</v>
      </c>
      <c r="H5" s="137">
        <v>100</v>
      </c>
      <c r="I5" s="138"/>
      <c r="J5" s="218">
        <v>62</v>
      </c>
      <c r="K5" s="218">
        <v>62</v>
      </c>
      <c r="L5" s="219">
        <f>K5/J5</f>
        <v>1</v>
      </c>
      <c r="M5" s="218">
        <v>100</v>
      </c>
      <c r="N5" s="220">
        <f>K5/(J5*H5/100)</f>
        <v>1</v>
      </c>
      <c r="O5" s="554" t="s">
        <v>2022</v>
      </c>
    </row>
    <row r="6" spans="1:15" ht="14" x14ac:dyDescent="0.15">
      <c r="A6" s="553" t="s">
        <v>303</v>
      </c>
      <c r="B6" s="556" t="s">
        <v>1334</v>
      </c>
      <c r="C6" s="553" t="s">
        <v>1208</v>
      </c>
      <c r="D6" s="518" t="s">
        <v>1257</v>
      </c>
      <c r="E6" s="519" t="s">
        <v>1344</v>
      </c>
      <c r="F6" s="548" t="s">
        <v>1235</v>
      </c>
      <c r="G6" s="572" t="s">
        <v>1212</v>
      </c>
      <c r="H6" s="137">
        <v>45</v>
      </c>
      <c r="I6" s="138" t="s">
        <v>1335</v>
      </c>
      <c r="J6" s="218">
        <v>62</v>
      </c>
      <c r="K6" s="221">
        <v>28</v>
      </c>
      <c r="L6" s="219">
        <v>0.45</v>
      </c>
      <c r="M6" s="218">
        <v>100</v>
      </c>
      <c r="N6" s="220">
        <f>K6/(J6*H6/100)</f>
        <v>1.0035842293906811</v>
      </c>
      <c r="O6" s="195"/>
    </row>
    <row r="7" spans="1:15" ht="14" x14ac:dyDescent="0.15">
      <c r="A7" s="553" t="s">
        <v>303</v>
      </c>
      <c r="B7" s="556" t="s">
        <v>1334</v>
      </c>
      <c r="C7" s="553" t="s">
        <v>1208</v>
      </c>
      <c r="D7" s="518" t="s">
        <v>1740</v>
      </c>
      <c r="E7" s="519" t="s">
        <v>1344</v>
      </c>
      <c r="F7" s="548" t="s">
        <v>1235</v>
      </c>
      <c r="G7" s="572" t="s">
        <v>1212</v>
      </c>
      <c r="H7" s="549">
        <v>45</v>
      </c>
      <c r="I7" s="550" t="s">
        <v>1335</v>
      </c>
      <c r="J7" s="218">
        <v>62</v>
      </c>
      <c r="K7" s="221">
        <v>28</v>
      </c>
      <c r="L7" s="219">
        <v>0.45</v>
      </c>
      <c r="M7" s="218">
        <v>100</v>
      </c>
      <c r="N7" s="220">
        <f t="shared" ref="N7:N32" si="0">K7/(J7*H7/100)</f>
        <v>1.0035842293906811</v>
      </c>
      <c r="O7" s="195"/>
    </row>
    <row r="8" spans="1:15" ht="14" x14ac:dyDescent="0.15">
      <c r="A8" s="553" t="s">
        <v>303</v>
      </c>
      <c r="B8" s="556" t="s">
        <v>1334</v>
      </c>
      <c r="C8" s="553" t="s">
        <v>1208</v>
      </c>
      <c r="D8" s="518" t="s">
        <v>1271</v>
      </c>
      <c r="E8" s="519" t="s">
        <v>1344</v>
      </c>
      <c r="F8" s="548" t="s">
        <v>1235</v>
      </c>
      <c r="G8" s="572" t="s">
        <v>1212</v>
      </c>
      <c r="H8" s="326">
        <v>45</v>
      </c>
      <c r="I8" s="551" t="s">
        <v>1335</v>
      </c>
      <c r="J8" s="218">
        <v>62</v>
      </c>
      <c r="K8" s="221">
        <v>28</v>
      </c>
      <c r="L8" s="219">
        <v>0.45</v>
      </c>
      <c r="M8" s="218">
        <v>100</v>
      </c>
      <c r="N8" s="220">
        <f t="shared" si="0"/>
        <v>1.0035842293906811</v>
      </c>
      <c r="O8" s="195"/>
    </row>
    <row r="9" spans="1:15" ht="14" x14ac:dyDescent="0.15">
      <c r="A9" s="553" t="s">
        <v>303</v>
      </c>
      <c r="B9" s="556" t="s">
        <v>1334</v>
      </c>
      <c r="C9" s="553" t="s">
        <v>1208</v>
      </c>
      <c r="D9" s="518" t="s">
        <v>1336</v>
      </c>
      <c r="E9" s="519" t="s">
        <v>1344</v>
      </c>
      <c r="F9" s="548" t="s">
        <v>1235</v>
      </c>
      <c r="G9" s="572" t="s">
        <v>1212</v>
      </c>
      <c r="H9" s="549">
        <v>45</v>
      </c>
      <c r="I9" s="550" t="s">
        <v>1335</v>
      </c>
      <c r="J9" s="218">
        <v>62</v>
      </c>
      <c r="K9" s="221">
        <v>28</v>
      </c>
      <c r="L9" s="219">
        <v>0.45</v>
      </c>
      <c r="M9" s="218">
        <v>100</v>
      </c>
      <c r="N9" s="220">
        <f t="shared" si="0"/>
        <v>1.0035842293906811</v>
      </c>
      <c r="O9" s="195"/>
    </row>
    <row r="10" spans="1:15" ht="14" x14ac:dyDescent="0.15">
      <c r="A10" s="553" t="s">
        <v>303</v>
      </c>
      <c r="B10" s="556" t="s">
        <v>1334</v>
      </c>
      <c r="C10" s="553" t="s">
        <v>1208</v>
      </c>
      <c r="D10" s="518" t="s">
        <v>1237</v>
      </c>
      <c r="E10" s="519" t="s">
        <v>1344</v>
      </c>
      <c r="F10" s="548" t="s">
        <v>1235</v>
      </c>
      <c r="G10" s="572" t="s">
        <v>1212</v>
      </c>
      <c r="H10" s="137">
        <v>45</v>
      </c>
      <c r="I10" s="138" t="s">
        <v>1335</v>
      </c>
      <c r="J10" s="218">
        <v>62</v>
      </c>
      <c r="K10" s="221">
        <v>28</v>
      </c>
      <c r="L10" s="219">
        <v>0.45</v>
      </c>
      <c r="M10" s="218">
        <v>100</v>
      </c>
      <c r="N10" s="220">
        <f t="shared" si="0"/>
        <v>1.0035842293906811</v>
      </c>
      <c r="O10" s="195"/>
    </row>
    <row r="11" spans="1:15" ht="14" x14ac:dyDescent="0.15">
      <c r="A11" s="553" t="s">
        <v>303</v>
      </c>
      <c r="B11" s="556" t="s">
        <v>1334</v>
      </c>
      <c r="C11" s="553" t="s">
        <v>1208</v>
      </c>
      <c r="D11" s="518" t="s">
        <v>1337</v>
      </c>
      <c r="E11" s="519" t="s">
        <v>1344</v>
      </c>
      <c r="F11" s="548" t="s">
        <v>1235</v>
      </c>
      <c r="G11" s="572" t="s">
        <v>1212</v>
      </c>
      <c r="H11" s="137">
        <v>45</v>
      </c>
      <c r="I11" s="138" t="s">
        <v>1335</v>
      </c>
      <c r="J11" s="218">
        <v>62</v>
      </c>
      <c r="K11" s="221">
        <v>28</v>
      </c>
      <c r="L11" s="219">
        <v>0.45</v>
      </c>
      <c r="M11" s="218">
        <v>100</v>
      </c>
      <c r="N11" s="220">
        <f t="shared" si="0"/>
        <v>1.0035842293906811</v>
      </c>
      <c r="O11" s="195"/>
    </row>
    <row r="12" spans="1:15" ht="14" x14ac:dyDescent="0.15">
      <c r="A12" s="553" t="s">
        <v>303</v>
      </c>
      <c r="B12" s="556" t="s">
        <v>1334</v>
      </c>
      <c r="C12" s="553" t="s">
        <v>1208</v>
      </c>
      <c r="D12" s="518" t="s">
        <v>1741</v>
      </c>
      <c r="E12" s="519" t="s">
        <v>1344</v>
      </c>
      <c r="F12" s="548" t="s">
        <v>1235</v>
      </c>
      <c r="G12" s="572" t="s">
        <v>1212</v>
      </c>
      <c r="H12" s="549">
        <v>45</v>
      </c>
      <c r="I12" s="550" t="s">
        <v>1335</v>
      </c>
      <c r="J12" s="218">
        <v>62</v>
      </c>
      <c r="K12" s="221">
        <v>28</v>
      </c>
      <c r="L12" s="219">
        <v>0.45</v>
      </c>
      <c r="M12" s="218">
        <v>100</v>
      </c>
      <c r="N12" s="220">
        <f t="shared" si="0"/>
        <v>1.0035842293906811</v>
      </c>
      <c r="O12" s="195"/>
    </row>
    <row r="13" spans="1:15" ht="14" x14ac:dyDescent="0.15">
      <c r="A13" s="553" t="s">
        <v>303</v>
      </c>
      <c r="B13" s="556" t="s">
        <v>1334</v>
      </c>
      <c r="C13" s="553" t="s">
        <v>1208</v>
      </c>
      <c r="D13" s="518" t="s">
        <v>1256</v>
      </c>
      <c r="E13" s="519" t="s">
        <v>1344</v>
      </c>
      <c r="F13" s="548" t="s">
        <v>1235</v>
      </c>
      <c r="G13" s="572" t="s">
        <v>1212</v>
      </c>
      <c r="H13" s="326">
        <v>45</v>
      </c>
      <c r="I13" s="551" t="s">
        <v>1335</v>
      </c>
      <c r="J13" s="218">
        <v>62</v>
      </c>
      <c r="K13" s="221">
        <v>28</v>
      </c>
      <c r="L13" s="219">
        <v>0.45</v>
      </c>
      <c r="M13" s="218">
        <v>100</v>
      </c>
      <c r="N13" s="220">
        <f t="shared" si="0"/>
        <v>1.0035842293906811</v>
      </c>
      <c r="O13" s="195"/>
    </row>
    <row r="14" spans="1:15" ht="14" x14ac:dyDescent="0.15">
      <c r="A14" s="553" t="s">
        <v>303</v>
      </c>
      <c r="B14" s="556" t="s">
        <v>1334</v>
      </c>
      <c r="C14" s="553" t="s">
        <v>1208</v>
      </c>
      <c r="D14" s="518" t="s">
        <v>1294</v>
      </c>
      <c r="E14" s="519" t="s">
        <v>1344</v>
      </c>
      <c r="F14" s="548" t="s">
        <v>1235</v>
      </c>
      <c r="G14" s="572" t="s">
        <v>1212</v>
      </c>
      <c r="H14" s="137">
        <v>20</v>
      </c>
      <c r="I14" s="138" t="s">
        <v>1338</v>
      </c>
      <c r="J14" s="218">
        <v>62</v>
      </c>
      <c r="K14" s="221">
        <v>21</v>
      </c>
      <c r="L14" s="219">
        <f>K14/J14</f>
        <v>0.33870967741935482</v>
      </c>
      <c r="M14" s="218">
        <v>8</v>
      </c>
      <c r="N14" s="220">
        <f>K14/(J14*H14/100)</f>
        <v>1.6935483870967742</v>
      </c>
      <c r="O14" s="195"/>
    </row>
    <row r="15" spans="1:15" ht="14" x14ac:dyDescent="0.15">
      <c r="A15" s="553" t="s">
        <v>303</v>
      </c>
      <c r="B15" s="556" t="s">
        <v>1334</v>
      </c>
      <c r="C15" s="553" t="s">
        <v>1208</v>
      </c>
      <c r="D15" s="518" t="s">
        <v>1230</v>
      </c>
      <c r="E15" s="519" t="s">
        <v>1344</v>
      </c>
      <c r="F15" s="548" t="s">
        <v>1235</v>
      </c>
      <c r="G15" s="572" t="s">
        <v>1212</v>
      </c>
      <c r="H15" s="137">
        <v>45</v>
      </c>
      <c r="I15" s="138" t="s">
        <v>1335</v>
      </c>
      <c r="J15" s="218">
        <v>62</v>
      </c>
      <c r="K15" s="221">
        <v>28</v>
      </c>
      <c r="L15" s="219">
        <v>0.45</v>
      </c>
      <c r="M15" s="218">
        <v>100</v>
      </c>
      <c r="N15" s="220">
        <f t="shared" si="0"/>
        <v>1.0035842293906811</v>
      </c>
      <c r="O15" s="195"/>
    </row>
    <row r="16" spans="1:15" ht="28" x14ac:dyDescent="0.15">
      <c r="A16" s="553" t="s">
        <v>303</v>
      </c>
      <c r="B16" s="556" t="s">
        <v>1334</v>
      </c>
      <c r="C16" s="553" t="s">
        <v>1208</v>
      </c>
      <c r="D16" s="518" t="s">
        <v>1295</v>
      </c>
      <c r="E16" s="519" t="s">
        <v>1344</v>
      </c>
      <c r="F16" s="548" t="s">
        <v>1235</v>
      </c>
      <c r="G16" s="572" t="s">
        <v>1212</v>
      </c>
      <c r="H16" s="137">
        <v>20</v>
      </c>
      <c r="I16" s="138" t="s">
        <v>1339</v>
      </c>
      <c r="J16" s="218">
        <v>62</v>
      </c>
      <c r="K16" s="221">
        <v>10</v>
      </c>
      <c r="L16" s="219">
        <f t="shared" ref="L16:L32" si="1">K16/J16</f>
        <v>0.16129032258064516</v>
      </c>
      <c r="M16" s="218">
        <v>100</v>
      </c>
      <c r="N16" s="220">
        <f>K16/(J16*H16/100)</f>
        <v>0.80645161290322576</v>
      </c>
      <c r="O16" s="195"/>
    </row>
    <row r="17" spans="1:15" ht="42" x14ac:dyDescent="0.15">
      <c r="A17" s="553" t="s">
        <v>303</v>
      </c>
      <c r="B17" s="556" t="s">
        <v>1334</v>
      </c>
      <c r="C17" s="553" t="s">
        <v>1208</v>
      </c>
      <c r="D17" s="518" t="s">
        <v>1296</v>
      </c>
      <c r="E17" s="519" t="s">
        <v>1344</v>
      </c>
      <c r="F17" s="548" t="s">
        <v>1235</v>
      </c>
      <c r="G17" s="572" t="s">
        <v>1212</v>
      </c>
      <c r="H17" s="549">
        <v>45</v>
      </c>
      <c r="I17" s="138" t="s">
        <v>1340</v>
      </c>
      <c r="J17" s="218">
        <v>62</v>
      </c>
      <c r="K17" s="221">
        <v>20</v>
      </c>
      <c r="L17" s="219">
        <f t="shared" si="1"/>
        <v>0.32258064516129031</v>
      </c>
      <c r="M17" s="218">
        <v>7</v>
      </c>
      <c r="N17" s="220">
        <f t="shared" si="0"/>
        <v>0.71684587813620071</v>
      </c>
      <c r="O17" s="195"/>
    </row>
    <row r="18" spans="1:15" ht="14" x14ac:dyDescent="0.15">
      <c r="A18" s="553" t="s">
        <v>303</v>
      </c>
      <c r="B18" s="556" t="s">
        <v>1334</v>
      </c>
      <c r="C18" s="553" t="s">
        <v>1208</v>
      </c>
      <c r="D18" s="518" t="s">
        <v>1297</v>
      </c>
      <c r="E18" s="519" t="s">
        <v>1344</v>
      </c>
      <c r="F18" s="548" t="s">
        <v>1235</v>
      </c>
      <c r="G18" s="572" t="s">
        <v>1212</v>
      </c>
      <c r="H18" s="137">
        <v>45</v>
      </c>
      <c r="I18" s="138" t="s">
        <v>1335</v>
      </c>
      <c r="J18" s="218">
        <v>62</v>
      </c>
      <c r="K18" s="221">
        <v>28</v>
      </c>
      <c r="L18" s="219">
        <f t="shared" si="1"/>
        <v>0.45161290322580644</v>
      </c>
      <c r="M18" s="218">
        <v>100</v>
      </c>
      <c r="N18" s="220">
        <f t="shared" si="0"/>
        <v>1.0035842293906811</v>
      </c>
      <c r="O18" s="195"/>
    </row>
    <row r="19" spans="1:15" ht="14" x14ac:dyDescent="0.15">
      <c r="A19" s="553" t="s">
        <v>303</v>
      </c>
      <c r="B19" s="556" t="s">
        <v>1334</v>
      </c>
      <c r="C19" s="553" t="s">
        <v>1208</v>
      </c>
      <c r="D19" s="518" t="s">
        <v>1341</v>
      </c>
      <c r="E19" s="519" t="s">
        <v>1344</v>
      </c>
      <c r="F19" s="548" t="s">
        <v>1235</v>
      </c>
      <c r="G19" s="572" t="s">
        <v>1212</v>
      </c>
      <c r="H19" s="137">
        <v>45</v>
      </c>
      <c r="I19" s="138" t="s">
        <v>1335</v>
      </c>
      <c r="J19" s="218">
        <v>62</v>
      </c>
      <c r="K19" s="221">
        <v>28</v>
      </c>
      <c r="L19" s="219">
        <f t="shared" si="1"/>
        <v>0.45161290322580644</v>
      </c>
      <c r="M19" s="218">
        <v>100</v>
      </c>
      <c r="N19" s="220">
        <f t="shared" si="0"/>
        <v>1.0035842293906811</v>
      </c>
      <c r="O19" s="195"/>
    </row>
    <row r="20" spans="1:15" ht="14" x14ac:dyDescent="0.15">
      <c r="A20" s="553" t="s">
        <v>303</v>
      </c>
      <c r="B20" s="556" t="s">
        <v>1334</v>
      </c>
      <c r="C20" s="553" t="s">
        <v>1208</v>
      </c>
      <c r="D20" s="518" t="s">
        <v>1299</v>
      </c>
      <c r="E20" s="519" t="s">
        <v>1344</v>
      </c>
      <c r="F20" s="548" t="s">
        <v>1235</v>
      </c>
      <c r="G20" s="572" t="s">
        <v>1212</v>
      </c>
      <c r="H20" s="549">
        <v>20</v>
      </c>
      <c r="I20" s="138" t="s">
        <v>1338</v>
      </c>
      <c r="J20" s="218">
        <v>62</v>
      </c>
      <c r="K20" s="221">
        <v>10</v>
      </c>
      <c r="L20" s="219">
        <f>K20/J20</f>
        <v>0.16129032258064516</v>
      </c>
      <c r="M20" s="218">
        <v>100</v>
      </c>
      <c r="N20" s="220">
        <f t="shared" si="0"/>
        <v>0.80645161290322576</v>
      </c>
      <c r="O20" s="195"/>
    </row>
    <row r="21" spans="1:15" ht="14" x14ac:dyDescent="0.15">
      <c r="A21" s="553" t="s">
        <v>303</v>
      </c>
      <c r="B21" s="556" t="s">
        <v>1330</v>
      </c>
      <c r="C21" s="553" t="s">
        <v>1208</v>
      </c>
      <c r="D21" s="518" t="s">
        <v>1342</v>
      </c>
      <c r="E21" s="519" t="s">
        <v>1343</v>
      </c>
      <c r="F21" s="548" t="s">
        <v>1333</v>
      </c>
      <c r="G21" s="572" t="s">
        <v>1212</v>
      </c>
      <c r="H21" s="137">
        <v>100</v>
      </c>
      <c r="I21" s="138"/>
      <c r="J21" s="218">
        <v>210</v>
      </c>
      <c r="K21" s="221">
        <v>210</v>
      </c>
      <c r="L21" s="219">
        <f t="shared" si="1"/>
        <v>1</v>
      </c>
      <c r="M21" s="218">
        <v>100</v>
      </c>
      <c r="N21" s="220">
        <f t="shared" si="0"/>
        <v>1</v>
      </c>
      <c r="O21" s="195"/>
    </row>
    <row r="22" spans="1:15" ht="14" x14ac:dyDescent="0.15">
      <c r="A22" s="553" t="s">
        <v>303</v>
      </c>
      <c r="B22" s="555" t="s">
        <v>1330</v>
      </c>
      <c r="C22" s="553" t="s">
        <v>1208</v>
      </c>
      <c r="D22" s="518" t="s">
        <v>1283</v>
      </c>
      <c r="E22" s="519" t="s">
        <v>1742</v>
      </c>
      <c r="F22" s="548" t="s">
        <v>1333</v>
      </c>
      <c r="G22" s="572" t="s">
        <v>1212</v>
      </c>
      <c r="H22" s="137">
        <v>100</v>
      </c>
      <c r="I22" s="138"/>
      <c r="J22" s="221">
        <v>210</v>
      </c>
      <c r="K22" s="221">
        <v>210</v>
      </c>
      <c r="L22" s="219">
        <f t="shared" si="1"/>
        <v>1</v>
      </c>
      <c r="M22" s="218">
        <v>100</v>
      </c>
      <c r="N22" s="220">
        <f t="shared" si="0"/>
        <v>1</v>
      </c>
      <c r="O22" s="195"/>
    </row>
    <row r="23" spans="1:15" ht="14" x14ac:dyDescent="0.15">
      <c r="A23" s="553" t="s">
        <v>303</v>
      </c>
      <c r="B23" s="555" t="s">
        <v>1330</v>
      </c>
      <c r="C23" s="83" t="s">
        <v>1274</v>
      </c>
      <c r="D23" s="518" t="s">
        <v>1283</v>
      </c>
      <c r="E23" s="519" t="s">
        <v>1742</v>
      </c>
      <c r="F23" s="548" t="s">
        <v>1333</v>
      </c>
      <c r="G23" s="572" t="s">
        <v>1212</v>
      </c>
      <c r="H23" s="137">
        <v>100</v>
      </c>
      <c r="I23" s="138"/>
      <c r="J23" s="221">
        <v>210</v>
      </c>
      <c r="K23" s="221">
        <v>210</v>
      </c>
      <c r="L23" s="219">
        <f t="shared" si="1"/>
        <v>1</v>
      </c>
      <c r="M23" s="218">
        <v>100</v>
      </c>
      <c r="N23" s="220">
        <f t="shared" si="0"/>
        <v>1</v>
      </c>
      <c r="O23" s="195"/>
    </row>
    <row r="24" spans="1:15" ht="70" x14ac:dyDescent="0.15">
      <c r="A24" s="553" t="s">
        <v>303</v>
      </c>
      <c r="B24" s="555" t="s">
        <v>1330</v>
      </c>
      <c r="C24" s="83" t="s">
        <v>1208</v>
      </c>
      <c r="D24" s="518" t="s">
        <v>1265</v>
      </c>
      <c r="E24" s="519" t="s">
        <v>1343</v>
      </c>
      <c r="F24" s="548" t="s">
        <v>1333</v>
      </c>
      <c r="G24" s="572" t="s">
        <v>1212</v>
      </c>
      <c r="H24" s="552">
        <v>100</v>
      </c>
      <c r="I24" s="138" t="s">
        <v>1743</v>
      </c>
      <c r="J24" s="221">
        <v>210</v>
      </c>
      <c r="K24" s="221" t="s">
        <v>393</v>
      </c>
      <c r="L24" s="219" t="s">
        <v>393</v>
      </c>
      <c r="M24" s="218" t="s">
        <v>393</v>
      </c>
      <c r="N24" s="220" t="s">
        <v>393</v>
      </c>
      <c r="O24" s="221" t="s">
        <v>1744</v>
      </c>
    </row>
    <row r="25" spans="1:15" ht="70" x14ac:dyDescent="0.15">
      <c r="A25" s="553" t="s">
        <v>303</v>
      </c>
      <c r="B25" s="555" t="s">
        <v>1330</v>
      </c>
      <c r="C25" s="83" t="s">
        <v>1208</v>
      </c>
      <c r="D25" s="518" t="s">
        <v>1265</v>
      </c>
      <c r="E25" s="519" t="s">
        <v>1344</v>
      </c>
      <c r="F25" s="548" t="s">
        <v>1235</v>
      </c>
      <c r="G25" s="572" t="s">
        <v>1212</v>
      </c>
      <c r="H25" s="552">
        <v>20</v>
      </c>
      <c r="I25" s="138" t="s">
        <v>1743</v>
      </c>
      <c r="J25" s="221">
        <v>210</v>
      </c>
      <c r="K25" s="221" t="s">
        <v>393</v>
      </c>
      <c r="L25" s="219" t="s">
        <v>393</v>
      </c>
      <c r="M25" s="218" t="s">
        <v>393</v>
      </c>
      <c r="N25" s="220" t="s">
        <v>393</v>
      </c>
      <c r="O25" s="221" t="s">
        <v>1744</v>
      </c>
    </row>
    <row r="26" spans="1:15" ht="14" x14ac:dyDescent="0.15">
      <c r="A26" s="553" t="s">
        <v>303</v>
      </c>
      <c r="B26" s="555" t="s">
        <v>1330</v>
      </c>
      <c r="C26" s="83" t="s">
        <v>1208</v>
      </c>
      <c r="D26" s="518" t="s">
        <v>1745</v>
      </c>
      <c r="E26" s="519" t="s">
        <v>1343</v>
      </c>
      <c r="F26" s="548" t="s">
        <v>1333</v>
      </c>
      <c r="G26" s="572" t="s">
        <v>1212</v>
      </c>
      <c r="H26" s="326">
        <v>100</v>
      </c>
      <c r="I26" s="551"/>
      <c r="J26" s="221">
        <v>210</v>
      </c>
      <c r="K26" s="221">
        <v>210</v>
      </c>
      <c r="L26" s="219">
        <f t="shared" si="1"/>
        <v>1</v>
      </c>
      <c r="M26" s="218">
        <v>100</v>
      </c>
      <c r="N26" s="220">
        <f t="shared" si="0"/>
        <v>1</v>
      </c>
      <c r="O26" s="195"/>
    </row>
    <row r="27" spans="1:15" ht="14" x14ac:dyDescent="0.15">
      <c r="A27" s="553" t="s">
        <v>303</v>
      </c>
      <c r="B27" s="555" t="s">
        <v>1330</v>
      </c>
      <c r="C27" s="83" t="s">
        <v>1208</v>
      </c>
      <c r="D27" s="518" t="s">
        <v>1345</v>
      </c>
      <c r="E27" s="519" t="s">
        <v>1332</v>
      </c>
      <c r="F27" s="548" t="s">
        <v>1333</v>
      </c>
      <c r="G27" s="572" t="s">
        <v>1212</v>
      </c>
      <c r="H27" s="137">
        <v>100</v>
      </c>
      <c r="I27" s="138" t="s">
        <v>1346</v>
      </c>
      <c r="J27" s="221">
        <v>210</v>
      </c>
      <c r="K27" s="221">
        <v>210</v>
      </c>
      <c r="L27" s="219">
        <f t="shared" si="1"/>
        <v>1</v>
      </c>
      <c r="M27" s="218">
        <v>100</v>
      </c>
      <c r="N27" s="220">
        <f t="shared" si="0"/>
        <v>1</v>
      </c>
      <c r="O27" s="195"/>
    </row>
    <row r="28" spans="1:15" ht="28" x14ac:dyDescent="0.15">
      <c r="A28" s="553" t="s">
        <v>303</v>
      </c>
      <c r="B28" s="556" t="s">
        <v>1334</v>
      </c>
      <c r="C28" s="83" t="s">
        <v>1208</v>
      </c>
      <c r="D28" s="518" t="s">
        <v>1746</v>
      </c>
      <c r="E28" s="519" t="s">
        <v>1344</v>
      </c>
      <c r="F28" s="548" t="s">
        <v>1235</v>
      </c>
      <c r="G28" s="572" t="s">
        <v>1212</v>
      </c>
      <c r="H28" s="137">
        <v>20</v>
      </c>
      <c r="I28" s="138" t="s">
        <v>1347</v>
      </c>
      <c r="J28" s="221">
        <v>210</v>
      </c>
      <c r="K28" s="221">
        <v>43</v>
      </c>
      <c r="L28" s="219">
        <f t="shared" si="1"/>
        <v>0.20476190476190476</v>
      </c>
      <c r="M28" s="218">
        <v>15</v>
      </c>
      <c r="N28" s="220">
        <f>K28/(J28*H28/100)</f>
        <v>1.0238095238095237</v>
      </c>
      <c r="O28" s="554" t="s">
        <v>2023</v>
      </c>
    </row>
    <row r="29" spans="1:15" ht="14" x14ac:dyDescent="0.15">
      <c r="A29" s="553" t="s">
        <v>303</v>
      </c>
      <c r="B29" s="555" t="s">
        <v>1330</v>
      </c>
      <c r="C29" s="83" t="s">
        <v>1274</v>
      </c>
      <c r="D29" s="518" t="s">
        <v>1280</v>
      </c>
      <c r="E29" s="519" t="s">
        <v>1343</v>
      </c>
      <c r="F29" s="548" t="s">
        <v>1333</v>
      </c>
      <c r="G29" s="572" t="s">
        <v>1212</v>
      </c>
      <c r="H29" s="137">
        <v>100</v>
      </c>
      <c r="I29" s="138"/>
      <c r="J29" s="221">
        <v>210</v>
      </c>
      <c r="K29" s="221">
        <v>210</v>
      </c>
      <c r="L29" s="219">
        <f t="shared" si="1"/>
        <v>1</v>
      </c>
      <c r="M29" s="218">
        <v>100</v>
      </c>
      <c r="N29" s="220">
        <f>K29/(J29*H29/100)</f>
        <v>1</v>
      </c>
      <c r="O29" s="195"/>
    </row>
    <row r="30" spans="1:15" ht="14" x14ac:dyDescent="0.15">
      <c r="A30" s="553" t="s">
        <v>303</v>
      </c>
      <c r="B30" s="555" t="s">
        <v>1330</v>
      </c>
      <c r="C30" s="83" t="s">
        <v>1274</v>
      </c>
      <c r="D30" s="518" t="s">
        <v>1275</v>
      </c>
      <c r="E30" s="519" t="s">
        <v>1343</v>
      </c>
      <c r="F30" s="548" t="s">
        <v>1235</v>
      </c>
      <c r="G30" s="572" t="s">
        <v>1212</v>
      </c>
      <c r="H30" s="137">
        <v>100</v>
      </c>
      <c r="I30" s="138"/>
      <c r="J30" s="221">
        <v>210</v>
      </c>
      <c r="K30" s="221">
        <v>56</v>
      </c>
      <c r="L30" s="219">
        <f>K30/J30</f>
        <v>0.26666666666666666</v>
      </c>
      <c r="M30" s="218">
        <v>20</v>
      </c>
      <c r="N30" s="220">
        <f>K30/(J30*H30/100)</f>
        <v>0.26666666666666666</v>
      </c>
      <c r="O30" s="195"/>
    </row>
    <row r="31" spans="1:15" ht="14" x14ac:dyDescent="0.15">
      <c r="A31" s="553" t="s">
        <v>303</v>
      </c>
      <c r="B31" s="555" t="s">
        <v>1330</v>
      </c>
      <c r="C31" s="83" t="s">
        <v>1274</v>
      </c>
      <c r="D31" s="518" t="s">
        <v>1312</v>
      </c>
      <c r="E31" s="519" t="s">
        <v>1343</v>
      </c>
      <c r="F31" s="548" t="s">
        <v>1235</v>
      </c>
      <c r="G31" s="572" t="s">
        <v>1212</v>
      </c>
      <c r="H31" s="137">
        <v>100</v>
      </c>
      <c r="I31" s="137"/>
      <c r="J31" s="221">
        <v>210</v>
      </c>
      <c r="K31" s="221">
        <v>53</v>
      </c>
      <c r="L31" s="219">
        <f t="shared" si="1"/>
        <v>0.25238095238095237</v>
      </c>
      <c r="M31" s="218">
        <v>19</v>
      </c>
      <c r="N31" s="220">
        <f t="shared" si="0"/>
        <v>0.25238095238095237</v>
      </c>
      <c r="O31" s="195"/>
    </row>
    <row r="32" spans="1:15" ht="14" x14ac:dyDescent="0.15">
      <c r="A32" s="553" t="s">
        <v>303</v>
      </c>
      <c r="B32" s="555" t="s">
        <v>1330</v>
      </c>
      <c r="C32" s="83" t="s">
        <v>1274</v>
      </c>
      <c r="D32" s="518" t="s">
        <v>1313</v>
      </c>
      <c r="E32" s="519" t="s">
        <v>1343</v>
      </c>
      <c r="F32" s="548" t="s">
        <v>1333</v>
      </c>
      <c r="G32" s="572" t="s">
        <v>1212</v>
      </c>
      <c r="H32" s="137">
        <v>100</v>
      </c>
      <c r="I32" s="137"/>
      <c r="J32" s="221">
        <v>210</v>
      </c>
      <c r="K32" s="221">
        <v>210</v>
      </c>
      <c r="L32" s="219">
        <f t="shared" si="1"/>
        <v>1</v>
      </c>
      <c r="M32" s="218">
        <v>100</v>
      </c>
      <c r="N32" s="220">
        <f t="shared" si="0"/>
        <v>1</v>
      </c>
      <c r="O32" s="195"/>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141615-0DBA-5B4B-ABC9-F2154A30E02A}">
  <dimension ref="A1:Y29"/>
  <sheetViews>
    <sheetView zoomScale="110" zoomScaleNormal="110" workbookViewId="0"/>
  </sheetViews>
  <sheetFormatPr baseColWidth="10" defaultColWidth="9.1640625" defaultRowHeight="13" x14ac:dyDescent="0.15"/>
  <cols>
    <col min="1" max="1" width="9.1640625" style="14"/>
    <col min="2" max="2" width="17.1640625" style="14" customWidth="1"/>
    <col min="3" max="3" width="24.33203125" style="14" bestFit="1" customWidth="1"/>
    <col min="4" max="4" width="9.1640625" style="14"/>
    <col min="5" max="5" width="30.83203125" style="14" customWidth="1"/>
    <col min="6" max="6" width="13.5" style="14" bestFit="1" customWidth="1"/>
    <col min="7" max="7" width="30.5" style="14" customWidth="1"/>
    <col min="8" max="8" width="11.83203125" style="14" bestFit="1" customWidth="1"/>
    <col min="9" max="9" width="9.1640625" style="14"/>
    <col min="10" max="10" width="14.33203125" style="14" customWidth="1"/>
    <col min="11" max="11" width="23.5" style="14" bestFit="1" customWidth="1"/>
    <col min="12" max="13" width="10.83203125" style="14" customWidth="1"/>
    <col min="14" max="14" width="9.1640625" style="14"/>
    <col min="15" max="15" width="24.83203125" style="14" bestFit="1" customWidth="1"/>
    <col min="16" max="18" width="9.1640625" style="14"/>
    <col min="19" max="19" width="10.1640625" style="14" customWidth="1"/>
    <col min="20" max="22" width="9.1640625" style="14"/>
    <col min="23" max="23" width="10" style="14" customWidth="1"/>
    <col min="24" max="24" width="9.1640625" style="14"/>
    <col min="25" max="25" width="57.83203125" style="14" bestFit="1" customWidth="1"/>
    <col min="26" max="16384" width="9.1640625" style="14"/>
  </cols>
  <sheetData>
    <row r="1" spans="1:25" ht="14" thickBot="1" x14ac:dyDescent="0.2">
      <c r="A1" s="64" t="s">
        <v>164</v>
      </c>
      <c r="B1" s="520"/>
      <c r="C1" s="520"/>
      <c r="D1" s="520"/>
      <c r="E1" s="520"/>
      <c r="F1" s="520"/>
      <c r="G1" s="64"/>
      <c r="H1" s="520"/>
      <c r="I1" s="520"/>
      <c r="J1" s="520"/>
      <c r="K1" s="520"/>
      <c r="L1" s="520"/>
      <c r="M1" s="520"/>
      <c r="N1" s="520"/>
      <c r="O1" s="520"/>
      <c r="P1" s="521"/>
      <c r="Q1" s="521"/>
      <c r="R1" s="521"/>
      <c r="S1" s="521"/>
      <c r="T1" s="521"/>
      <c r="U1" s="521"/>
      <c r="V1" s="521"/>
      <c r="W1" s="521"/>
      <c r="X1" s="521"/>
      <c r="Y1" s="521"/>
    </row>
    <row r="2" spans="1:25" x14ac:dyDescent="0.15">
      <c r="A2" s="520"/>
      <c r="B2" s="520"/>
      <c r="C2" s="520"/>
      <c r="D2" s="520"/>
      <c r="E2" s="520"/>
      <c r="F2" s="520"/>
      <c r="G2" s="520"/>
      <c r="H2" s="520"/>
      <c r="I2" s="520"/>
      <c r="J2" s="520"/>
      <c r="K2" s="520"/>
      <c r="L2" s="520"/>
      <c r="M2" s="520"/>
      <c r="N2" s="520"/>
      <c r="O2" s="520"/>
      <c r="P2" s="521"/>
      <c r="Q2" s="521"/>
      <c r="R2" s="521"/>
      <c r="S2" s="521"/>
      <c r="T2" s="521"/>
      <c r="U2" s="521"/>
      <c r="V2" s="521"/>
      <c r="W2" s="521"/>
      <c r="X2" s="508" t="s">
        <v>1</v>
      </c>
      <c r="Y2" s="424" t="s">
        <v>2</v>
      </c>
    </row>
    <row r="3" spans="1:25" ht="14" thickBot="1" x14ac:dyDescent="0.2">
      <c r="A3" s="520"/>
      <c r="B3" s="520"/>
      <c r="C3" s="520"/>
      <c r="D3" s="520"/>
      <c r="E3" s="520"/>
      <c r="F3" s="520"/>
      <c r="G3" s="520"/>
      <c r="H3" s="520"/>
      <c r="I3" s="520"/>
      <c r="J3" s="520"/>
      <c r="K3" s="520"/>
      <c r="L3" s="520"/>
      <c r="M3" s="520"/>
      <c r="N3" s="520"/>
      <c r="O3" s="520"/>
      <c r="P3" s="522"/>
      <c r="Q3" s="522"/>
      <c r="R3" s="522"/>
      <c r="S3" s="522"/>
      <c r="T3" s="522"/>
      <c r="U3" s="522"/>
      <c r="V3" s="522"/>
      <c r="W3" s="522"/>
      <c r="X3" s="582" t="s">
        <v>3</v>
      </c>
      <c r="Y3" s="583">
        <v>2021</v>
      </c>
    </row>
    <row r="4" spans="1:25" ht="99" thickBot="1" x14ac:dyDescent="0.2">
      <c r="A4" s="573" t="s">
        <v>4</v>
      </c>
      <c r="B4" s="574" t="s">
        <v>165</v>
      </c>
      <c r="C4" s="573" t="s">
        <v>7</v>
      </c>
      <c r="D4" s="574" t="s">
        <v>8</v>
      </c>
      <c r="E4" s="574" t="s">
        <v>76</v>
      </c>
      <c r="F4" s="574" t="s">
        <v>77</v>
      </c>
      <c r="G4" s="574" t="s">
        <v>166</v>
      </c>
      <c r="H4" s="573" t="s">
        <v>167</v>
      </c>
      <c r="I4" s="575" t="s">
        <v>168</v>
      </c>
      <c r="J4" s="575" t="s">
        <v>169</v>
      </c>
      <c r="K4" s="576" t="s">
        <v>170</v>
      </c>
      <c r="L4" s="576" t="s">
        <v>5</v>
      </c>
      <c r="M4" s="574" t="s">
        <v>171</v>
      </c>
      <c r="N4" s="576" t="s">
        <v>172</v>
      </c>
      <c r="O4" s="576" t="s">
        <v>15</v>
      </c>
      <c r="P4" s="577" t="s">
        <v>81</v>
      </c>
      <c r="Q4" s="577" t="s">
        <v>82</v>
      </c>
      <c r="R4" s="578" t="s">
        <v>173</v>
      </c>
      <c r="S4" s="577" t="s">
        <v>174</v>
      </c>
      <c r="T4" s="577" t="s">
        <v>175</v>
      </c>
      <c r="U4" s="577" t="s">
        <v>176</v>
      </c>
      <c r="V4" s="577" t="s">
        <v>177</v>
      </c>
      <c r="W4" s="577" t="s">
        <v>178</v>
      </c>
      <c r="X4" s="577" t="s">
        <v>179</v>
      </c>
      <c r="Y4" s="577" t="s">
        <v>57</v>
      </c>
    </row>
    <row r="5" spans="1:25" ht="14" x14ac:dyDescent="0.15">
      <c r="A5" s="584" t="s">
        <v>303</v>
      </c>
      <c r="B5" s="589" t="s">
        <v>303</v>
      </c>
      <c r="C5" s="584" t="s">
        <v>822</v>
      </c>
      <c r="D5" s="584" t="s">
        <v>307</v>
      </c>
      <c r="E5" s="584" t="s">
        <v>308</v>
      </c>
      <c r="F5" s="584" t="s">
        <v>1348</v>
      </c>
      <c r="G5" s="584" t="s">
        <v>805</v>
      </c>
      <c r="H5" s="584" t="s">
        <v>1349</v>
      </c>
      <c r="I5" s="584" t="s">
        <v>1350</v>
      </c>
      <c r="J5" s="584" t="s">
        <v>1350</v>
      </c>
      <c r="K5" s="584" t="s">
        <v>1351</v>
      </c>
      <c r="L5" s="584" t="s">
        <v>304</v>
      </c>
      <c r="M5" s="585">
        <v>7</v>
      </c>
      <c r="N5" s="585">
        <v>2</v>
      </c>
      <c r="O5" s="584"/>
      <c r="P5" s="586">
        <v>8</v>
      </c>
      <c r="Q5" s="586">
        <v>1</v>
      </c>
      <c r="R5" s="271">
        <f t="shared" ref="R5:R6" si="0">(100*(Q5/N5))</f>
        <v>50</v>
      </c>
      <c r="S5" s="586">
        <v>3</v>
      </c>
      <c r="T5" s="586">
        <v>1</v>
      </c>
      <c r="U5" s="586">
        <v>8</v>
      </c>
      <c r="V5" s="586">
        <v>1</v>
      </c>
      <c r="W5" s="586">
        <v>19</v>
      </c>
      <c r="X5" s="586">
        <v>35295</v>
      </c>
      <c r="Y5" s="587"/>
    </row>
    <row r="6" spans="1:25" ht="14" x14ac:dyDescent="0.15">
      <c r="A6" s="584" t="s">
        <v>303</v>
      </c>
      <c r="B6" s="589" t="s">
        <v>303</v>
      </c>
      <c r="C6" s="584" t="s">
        <v>822</v>
      </c>
      <c r="D6" s="584" t="s">
        <v>307</v>
      </c>
      <c r="E6" s="584" t="s">
        <v>338</v>
      </c>
      <c r="F6" s="584" t="s">
        <v>1348</v>
      </c>
      <c r="G6" s="584" t="s">
        <v>812</v>
      </c>
      <c r="H6" s="584" t="s">
        <v>1349</v>
      </c>
      <c r="I6" s="584" t="s">
        <v>1350</v>
      </c>
      <c r="J6" s="584" t="s">
        <v>1350</v>
      </c>
      <c r="K6" s="584" t="s">
        <v>1352</v>
      </c>
      <c r="L6" s="584" t="s">
        <v>304</v>
      </c>
      <c r="M6" s="585">
        <v>4</v>
      </c>
      <c r="N6" s="585">
        <v>1</v>
      </c>
      <c r="O6" s="584"/>
      <c r="P6" s="586">
        <v>2</v>
      </c>
      <c r="Q6" s="586">
        <v>1</v>
      </c>
      <c r="R6" s="271">
        <f t="shared" si="0"/>
        <v>100</v>
      </c>
      <c r="S6" s="586">
        <v>2</v>
      </c>
      <c r="T6" s="586">
        <v>1</v>
      </c>
      <c r="U6" s="586">
        <v>2</v>
      </c>
      <c r="V6" s="586">
        <v>1</v>
      </c>
      <c r="W6" s="586">
        <v>3</v>
      </c>
      <c r="X6" s="586">
        <v>11353</v>
      </c>
      <c r="Y6" s="587"/>
    </row>
    <row r="7" spans="1:25" ht="14" x14ac:dyDescent="0.15">
      <c r="A7" s="584" t="s">
        <v>303</v>
      </c>
      <c r="B7" s="589" t="s">
        <v>303</v>
      </c>
      <c r="C7" s="584" t="s">
        <v>391</v>
      </c>
      <c r="D7" s="584" t="s">
        <v>307</v>
      </c>
      <c r="E7" s="584" t="s">
        <v>711</v>
      </c>
      <c r="F7" s="584" t="s">
        <v>1348</v>
      </c>
      <c r="G7" s="584" t="s">
        <v>813</v>
      </c>
      <c r="H7" s="584" t="s">
        <v>1353</v>
      </c>
      <c r="I7" s="584" t="s">
        <v>1354</v>
      </c>
      <c r="J7" s="584" t="s">
        <v>1355</v>
      </c>
      <c r="K7" s="584" t="s">
        <v>1289</v>
      </c>
      <c r="L7" s="584" t="s">
        <v>304</v>
      </c>
      <c r="M7" s="585" t="s">
        <v>1761</v>
      </c>
      <c r="N7" s="585">
        <v>30</v>
      </c>
      <c r="O7" s="588"/>
      <c r="P7" s="270">
        <v>1486</v>
      </c>
      <c r="Q7" s="270">
        <v>19</v>
      </c>
      <c r="R7" s="271">
        <f>(100*(Q7/N7))</f>
        <v>63.333333333333329</v>
      </c>
      <c r="S7" s="270">
        <v>48</v>
      </c>
      <c r="T7" s="270">
        <v>9</v>
      </c>
      <c r="U7" s="270">
        <v>1486</v>
      </c>
      <c r="V7" s="270">
        <v>19</v>
      </c>
      <c r="W7" s="270">
        <v>17</v>
      </c>
      <c r="X7" s="270">
        <v>15710</v>
      </c>
      <c r="Y7" s="524"/>
    </row>
    <row r="8" spans="1:25" ht="14" x14ac:dyDescent="0.15">
      <c r="A8" s="584" t="s">
        <v>303</v>
      </c>
      <c r="B8" s="589" t="s">
        <v>303</v>
      </c>
      <c r="C8" s="584" t="s">
        <v>391</v>
      </c>
      <c r="D8" s="584" t="s">
        <v>307</v>
      </c>
      <c r="E8" s="584" t="s">
        <v>711</v>
      </c>
      <c r="F8" s="584" t="s">
        <v>1348</v>
      </c>
      <c r="G8" s="584" t="s">
        <v>816</v>
      </c>
      <c r="H8" s="584" t="s">
        <v>1353</v>
      </c>
      <c r="I8" s="584" t="s">
        <v>1354</v>
      </c>
      <c r="J8" s="584" t="s">
        <v>1355</v>
      </c>
      <c r="K8" s="584" t="s">
        <v>1289</v>
      </c>
      <c r="L8" s="584" t="s">
        <v>304</v>
      </c>
      <c r="M8" s="585" t="s">
        <v>1762</v>
      </c>
      <c r="N8" s="585">
        <v>8</v>
      </c>
      <c r="O8" s="588"/>
      <c r="P8" s="586">
        <v>5335</v>
      </c>
      <c r="Q8" s="586">
        <v>58</v>
      </c>
      <c r="R8" s="271">
        <f t="shared" ref="R8:R21" si="1">(100*(Q8/N8))</f>
        <v>725</v>
      </c>
      <c r="S8" s="586">
        <v>382</v>
      </c>
      <c r="T8" s="586">
        <v>19</v>
      </c>
      <c r="U8" s="586">
        <v>5335</v>
      </c>
      <c r="V8" s="586">
        <v>58</v>
      </c>
      <c r="W8" s="586">
        <v>16</v>
      </c>
      <c r="X8" s="586">
        <v>10220</v>
      </c>
      <c r="Y8" s="587"/>
    </row>
    <row r="9" spans="1:25" ht="14" x14ac:dyDescent="0.15">
      <c r="A9" s="584" t="s">
        <v>303</v>
      </c>
      <c r="B9" s="589" t="s">
        <v>303</v>
      </c>
      <c r="C9" s="584" t="s">
        <v>391</v>
      </c>
      <c r="D9" s="584" t="s">
        <v>307</v>
      </c>
      <c r="E9" s="584" t="s">
        <v>715</v>
      </c>
      <c r="F9" s="584" t="s">
        <v>1348</v>
      </c>
      <c r="G9" s="584" t="s">
        <v>817</v>
      </c>
      <c r="H9" s="584" t="s">
        <v>1353</v>
      </c>
      <c r="I9" s="584" t="s">
        <v>1354</v>
      </c>
      <c r="J9" s="584" t="s">
        <v>1355</v>
      </c>
      <c r="K9" s="584" t="s">
        <v>1289</v>
      </c>
      <c r="L9" s="584" t="s">
        <v>304</v>
      </c>
      <c r="M9" s="585" t="s">
        <v>1763</v>
      </c>
      <c r="N9" s="585">
        <v>10</v>
      </c>
      <c r="O9" s="588"/>
      <c r="P9" s="586">
        <v>7</v>
      </c>
      <c r="Q9" s="586">
        <v>2</v>
      </c>
      <c r="R9" s="271">
        <f t="shared" si="1"/>
        <v>20</v>
      </c>
      <c r="S9" s="586">
        <v>3</v>
      </c>
      <c r="T9" s="586">
        <v>1</v>
      </c>
      <c r="U9" s="586">
        <v>7</v>
      </c>
      <c r="V9" s="586">
        <v>2</v>
      </c>
      <c r="W9" s="586">
        <v>4</v>
      </c>
      <c r="X9" s="586">
        <v>973</v>
      </c>
      <c r="Y9" s="587"/>
    </row>
    <row r="10" spans="1:25" ht="14" x14ac:dyDescent="0.15">
      <c r="A10" s="584" t="s">
        <v>303</v>
      </c>
      <c r="B10" s="589" t="s">
        <v>303</v>
      </c>
      <c r="C10" s="584" t="s">
        <v>391</v>
      </c>
      <c r="D10" s="584" t="s">
        <v>307</v>
      </c>
      <c r="E10" s="584" t="s">
        <v>711</v>
      </c>
      <c r="F10" s="584" t="s">
        <v>1348</v>
      </c>
      <c r="G10" s="584" t="s">
        <v>819</v>
      </c>
      <c r="H10" s="584" t="s">
        <v>1356</v>
      </c>
      <c r="I10" s="584" t="s">
        <v>1354</v>
      </c>
      <c r="J10" s="584" t="s">
        <v>1355</v>
      </c>
      <c r="K10" s="584" t="s">
        <v>1289</v>
      </c>
      <c r="L10" s="584" t="s">
        <v>304</v>
      </c>
      <c r="M10" s="585" t="s">
        <v>1764</v>
      </c>
      <c r="N10" s="585">
        <v>16</v>
      </c>
      <c r="O10" s="588"/>
      <c r="P10" s="586">
        <v>1184</v>
      </c>
      <c r="Q10" s="586">
        <v>22</v>
      </c>
      <c r="R10" s="271">
        <f t="shared" si="1"/>
        <v>137.5</v>
      </c>
      <c r="S10" s="586">
        <v>254</v>
      </c>
      <c r="T10" s="586">
        <v>9</v>
      </c>
      <c r="U10" s="586">
        <v>1184</v>
      </c>
      <c r="V10" s="586">
        <v>22</v>
      </c>
      <c r="W10" s="586">
        <v>9</v>
      </c>
      <c r="X10" s="586">
        <v>6027</v>
      </c>
      <c r="Y10" s="587"/>
    </row>
    <row r="11" spans="1:25" ht="14" x14ac:dyDescent="0.15">
      <c r="A11" s="584" t="s">
        <v>303</v>
      </c>
      <c r="B11" s="589" t="s">
        <v>303</v>
      </c>
      <c r="C11" s="584" t="s">
        <v>391</v>
      </c>
      <c r="D11" s="584" t="s">
        <v>307</v>
      </c>
      <c r="E11" s="584" t="s">
        <v>711</v>
      </c>
      <c r="F11" s="584" t="s">
        <v>1348</v>
      </c>
      <c r="G11" s="584" t="s">
        <v>820</v>
      </c>
      <c r="H11" s="584" t="s">
        <v>1356</v>
      </c>
      <c r="I11" s="584" t="s">
        <v>1354</v>
      </c>
      <c r="J11" s="584" t="s">
        <v>1355</v>
      </c>
      <c r="K11" s="584" t="s">
        <v>1289</v>
      </c>
      <c r="L11" s="584" t="s">
        <v>304</v>
      </c>
      <c r="M11" s="585" t="s">
        <v>1765</v>
      </c>
      <c r="N11" s="585">
        <v>10</v>
      </c>
      <c r="O11" s="588"/>
      <c r="P11" s="586">
        <v>150</v>
      </c>
      <c r="Q11" s="586">
        <v>6</v>
      </c>
      <c r="R11" s="271">
        <f t="shared" si="1"/>
        <v>60</v>
      </c>
      <c r="S11" s="586">
        <v>17</v>
      </c>
      <c r="T11" s="586">
        <v>2</v>
      </c>
      <c r="U11" s="586">
        <v>150</v>
      </c>
      <c r="V11" s="586">
        <v>6</v>
      </c>
      <c r="W11" s="586">
        <v>2</v>
      </c>
      <c r="X11" s="586">
        <v>1632</v>
      </c>
      <c r="Y11" s="587"/>
    </row>
    <row r="12" spans="1:25" ht="14" x14ac:dyDescent="0.15">
      <c r="A12" s="584" t="s">
        <v>303</v>
      </c>
      <c r="B12" s="589" t="s">
        <v>303</v>
      </c>
      <c r="C12" s="584" t="s">
        <v>391</v>
      </c>
      <c r="D12" s="584" t="s">
        <v>307</v>
      </c>
      <c r="E12" s="584" t="s">
        <v>716</v>
      </c>
      <c r="F12" s="584" t="s">
        <v>1348</v>
      </c>
      <c r="G12" s="584" t="s">
        <v>821</v>
      </c>
      <c r="H12" s="584" t="s">
        <v>1353</v>
      </c>
      <c r="I12" s="584" t="s">
        <v>1354</v>
      </c>
      <c r="J12" s="584" t="s">
        <v>1355</v>
      </c>
      <c r="K12" s="584" t="s">
        <v>1289</v>
      </c>
      <c r="L12" s="584" t="s">
        <v>304</v>
      </c>
      <c r="M12" s="585" t="s">
        <v>1766</v>
      </c>
      <c r="N12" s="585">
        <v>2</v>
      </c>
      <c r="O12" s="588"/>
      <c r="P12" s="586">
        <v>47</v>
      </c>
      <c r="Q12" s="586">
        <v>16</v>
      </c>
      <c r="R12" s="271">
        <f t="shared" si="1"/>
        <v>800</v>
      </c>
      <c r="S12" s="586">
        <v>9</v>
      </c>
      <c r="T12" s="586">
        <v>2</v>
      </c>
      <c r="U12" s="586">
        <v>47</v>
      </c>
      <c r="V12" s="586">
        <v>16</v>
      </c>
      <c r="W12" s="586">
        <v>10</v>
      </c>
      <c r="X12" s="586">
        <v>11504</v>
      </c>
      <c r="Y12" s="587"/>
    </row>
    <row r="13" spans="1:25" x14ac:dyDescent="0.15">
      <c r="A13" s="584" t="s">
        <v>303</v>
      </c>
      <c r="B13" s="590" t="s">
        <v>2024</v>
      </c>
      <c r="C13" s="584" t="s">
        <v>822</v>
      </c>
      <c r="D13" s="584" t="s">
        <v>307</v>
      </c>
      <c r="E13" s="584" t="s">
        <v>1357</v>
      </c>
      <c r="F13" s="584" t="s">
        <v>1348</v>
      </c>
      <c r="G13" s="584" t="s">
        <v>823</v>
      </c>
      <c r="H13" s="584" t="s">
        <v>1349</v>
      </c>
      <c r="I13" s="584" t="s">
        <v>1350</v>
      </c>
      <c r="J13" s="584" t="s">
        <v>1350</v>
      </c>
      <c r="K13" s="584" t="s">
        <v>1358</v>
      </c>
      <c r="L13" s="584" t="s">
        <v>304</v>
      </c>
      <c r="M13" s="585">
        <v>12467</v>
      </c>
      <c r="N13" s="585">
        <v>8</v>
      </c>
      <c r="O13" s="584"/>
      <c r="P13" s="586">
        <v>10554</v>
      </c>
      <c r="Q13" s="586">
        <v>3</v>
      </c>
      <c r="R13" s="271">
        <f t="shared" si="1"/>
        <v>37.5</v>
      </c>
      <c r="S13" s="586">
        <v>173</v>
      </c>
      <c r="T13" s="586">
        <v>2</v>
      </c>
      <c r="U13" s="586">
        <v>10554</v>
      </c>
      <c r="V13" s="586">
        <v>3</v>
      </c>
      <c r="W13" s="586">
        <v>32</v>
      </c>
      <c r="X13" s="586">
        <v>10347</v>
      </c>
      <c r="Y13" s="587"/>
    </row>
    <row r="14" spans="1:25" x14ac:dyDescent="0.15">
      <c r="A14" s="584" t="s">
        <v>303</v>
      </c>
      <c r="B14" s="590" t="s">
        <v>2025</v>
      </c>
      <c r="C14" s="584" t="s">
        <v>822</v>
      </c>
      <c r="D14" s="584" t="s">
        <v>307</v>
      </c>
      <c r="E14" s="584" t="s">
        <v>415</v>
      </c>
      <c r="F14" s="584" t="s">
        <v>1348</v>
      </c>
      <c r="G14" s="584" t="s">
        <v>824</v>
      </c>
      <c r="H14" s="584" t="s">
        <v>1349</v>
      </c>
      <c r="I14" s="584" t="s">
        <v>1350</v>
      </c>
      <c r="J14" s="584" t="s">
        <v>1350</v>
      </c>
      <c r="K14" s="584" t="s">
        <v>1359</v>
      </c>
      <c r="L14" s="584" t="s">
        <v>304</v>
      </c>
      <c r="M14" s="585">
        <v>38</v>
      </c>
      <c r="N14" s="585">
        <v>2</v>
      </c>
      <c r="O14" s="584"/>
      <c r="P14" s="586">
        <v>30</v>
      </c>
      <c r="Q14" s="586">
        <v>2</v>
      </c>
      <c r="R14" s="271">
        <f t="shared" si="1"/>
        <v>100</v>
      </c>
      <c r="S14" s="586">
        <v>5</v>
      </c>
      <c r="T14" s="586">
        <v>2</v>
      </c>
      <c r="U14" s="586">
        <v>30</v>
      </c>
      <c r="V14" s="586">
        <v>2</v>
      </c>
      <c r="W14" s="586">
        <v>5</v>
      </c>
      <c r="X14" s="586">
        <v>20422</v>
      </c>
      <c r="Y14" s="587"/>
    </row>
    <row r="15" spans="1:25" x14ac:dyDescent="0.15">
      <c r="A15" s="584" t="s">
        <v>303</v>
      </c>
      <c r="B15" s="590" t="s">
        <v>2026</v>
      </c>
      <c r="C15" s="584" t="s">
        <v>822</v>
      </c>
      <c r="D15" s="584" t="s">
        <v>307</v>
      </c>
      <c r="E15" s="584" t="s">
        <v>825</v>
      </c>
      <c r="F15" s="584" t="s">
        <v>1348</v>
      </c>
      <c r="G15" s="584" t="s">
        <v>826</v>
      </c>
      <c r="H15" s="584" t="s">
        <v>1349</v>
      </c>
      <c r="I15" s="584" t="s">
        <v>1350</v>
      </c>
      <c r="J15" s="584" t="s">
        <v>1350</v>
      </c>
      <c r="K15" s="584" t="s">
        <v>1360</v>
      </c>
      <c r="L15" s="584" t="s">
        <v>304</v>
      </c>
      <c r="M15" s="585">
        <v>303</v>
      </c>
      <c r="N15" s="585">
        <v>6</v>
      </c>
      <c r="O15" s="584"/>
      <c r="P15" s="586">
        <v>160</v>
      </c>
      <c r="Q15" s="586">
        <v>5</v>
      </c>
      <c r="R15" s="271">
        <f t="shared" si="1"/>
        <v>83.333333333333343</v>
      </c>
      <c r="S15" s="586">
        <v>8</v>
      </c>
      <c r="T15" s="586">
        <v>4</v>
      </c>
      <c r="U15" s="586">
        <v>160</v>
      </c>
      <c r="V15" s="586">
        <v>5</v>
      </c>
      <c r="W15" s="586">
        <v>30</v>
      </c>
      <c r="X15" s="586">
        <v>16099</v>
      </c>
      <c r="Y15" s="587" t="s">
        <v>2042</v>
      </c>
    </row>
    <row r="16" spans="1:25" x14ac:dyDescent="0.15">
      <c r="A16" s="584" t="s">
        <v>303</v>
      </c>
      <c r="B16" s="590" t="s">
        <v>2031</v>
      </c>
      <c r="C16" s="584" t="s">
        <v>822</v>
      </c>
      <c r="D16" s="584" t="s">
        <v>307</v>
      </c>
      <c r="E16" s="584" t="s">
        <v>409</v>
      </c>
      <c r="F16" s="584" t="s">
        <v>1348</v>
      </c>
      <c r="G16" s="584" t="s">
        <v>827</v>
      </c>
      <c r="H16" s="584" t="s">
        <v>1349</v>
      </c>
      <c r="I16" s="584" t="s">
        <v>1350</v>
      </c>
      <c r="J16" s="584" t="s">
        <v>1350</v>
      </c>
      <c r="K16" s="584" t="s">
        <v>1360</v>
      </c>
      <c r="L16" s="584" t="s">
        <v>304</v>
      </c>
      <c r="M16" s="585">
        <v>373</v>
      </c>
      <c r="N16" s="585">
        <v>4</v>
      </c>
      <c r="O16" s="584"/>
      <c r="P16" s="586">
        <v>350</v>
      </c>
      <c r="Q16" s="586">
        <v>3</v>
      </c>
      <c r="R16" s="271">
        <f t="shared" si="1"/>
        <v>75</v>
      </c>
      <c r="S16" s="586">
        <v>16</v>
      </c>
      <c r="T16" s="586">
        <v>2</v>
      </c>
      <c r="U16" s="586">
        <v>350</v>
      </c>
      <c r="V16" s="586">
        <v>2</v>
      </c>
      <c r="W16" s="586">
        <v>50</v>
      </c>
      <c r="X16" s="586">
        <v>17487</v>
      </c>
      <c r="Y16" s="587" t="s">
        <v>2043</v>
      </c>
    </row>
    <row r="17" spans="1:25" x14ac:dyDescent="0.15">
      <c r="A17" s="584" t="s">
        <v>303</v>
      </c>
      <c r="B17" s="590" t="s">
        <v>2029</v>
      </c>
      <c r="C17" s="584" t="s">
        <v>822</v>
      </c>
      <c r="D17" s="584" t="s">
        <v>307</v>
      </c>
      <c r="E17" s="584" t="s">
        <v>409</v>
      </c>
      <c r="F17" s="584" t="s">
        <v>1348</v>
      </c>
      <c r="G17" s="584" t="s">
        <v>828</v>
      </c>
      <c r="H17" s="584" t="s">
        <v>1349</v>
      </c>
      <c r="I17" s="584" t="s">
        <v>1350</v>
      </c>
      <c r="J17" s="584" t="s">
        <v>1350</v>
      </c>
      <c r="K17" s="584" t="s">
        <v>1360</v>
      </c>
      <c r="L17" s="584" t="s">
        <v>304</v>
      </c>
      <c r="M17" s="585">
        <v>61</v>
      </c>
      <c r="N17" s="585">
        <v>2</v>
      </c>
      <c r="O17" s="584"/>
      <c r="P17" s="586">
        <v>61</v>
      </c>
      <c r="Q17" s="586">
        <v>0</v>
      </c>
      <c r="R17" s="271">
        <f t="shared" si="1"/>
        <v>0</v>
      </c>
      <c r="S17" s="586">
        <v>7</v>
      </c>
      <c r="T17" s="586">
        <v>0</v>
      </c>
      <c r="U17" s="586">
        <v>61</v>
      </c>
      <c r="V17" s="586">
        <v>0</v>
      </c>
      <c r="W17" s="586">
        <v>0</v>
      </c>
      <c r="X17" s="586">
        <v>0</v>
      </c>
      <c r="Y17" s="587" t="s">
        <v>2044</v>
      </c>
    </row>
    <row r="18" spans="1:25" ht="14" x14ac:dyDescent="0.15">
      <c r="A18" s="584" t="s">
        <v>303</v>
      </c>
      <c r="B18" s="589" t="s">
        <v>303</v>
      </c>
      <c r="C18" s="584" t="s">
        <v>829</v>
      </c>
      <c r="D18" s="584" t="s">
        <v>602</v>
      </c>
      <c r="E18" s="584" t="s">
        <v>1361</v>
      </c>
      <c r="F18" s="584" t="s">
        <v>1348</v>
      </c>
      <c r="G18" s="584" t="s">
        <v>831</v>
      </c>
      <c r="H18" s="584" t="s">
        <v>1349</v>
      </c>
      <c r="I18" s="584" t="s">
        <v>1350</v>
      </c>
      <c r="J18" s="584" t="s">
        <v>1350</v>
      </c>
      <c r="K18" s="584" t="s">
        <v>1362</v>
      </c>
      <c r="L18" s="584" t="s">
        <v>304</v>
      </c>
      <c r="M18" s="585">
        <v>4</v>
      </c>
      <c r="N18" s="585">
        <v>1</v>
      </c>
      <c r="O18" s="584"/>
      <c r="P18" s="586">
        <v>4</v>
      </c>
      <c r="Q18" s="586">
        <v>1</v>
      </c>
      <c r="R18" s="271">
        <f t="shared" si="1"/>
        <v>100</v>
      </c>
      <c r="S18" s="586">
        <v>2</v>
      </c>
      <c r="T18" s="586">
        <v>1</v>
      </c>
      <c r="U18" s="586">
        <v>4</v>
      </c>
      <c r="V18" s="586">
        <v>1</v>
      </c>
      <c r="W18" s="586">
        <v>32</v>
      </c>
      <c r="X18" s="586">
        <v>5958</v>
      </c>
      <c r="Y18" s="587"/>
    </row>
    <row r="19" spans="1:25" x14ac:dyDescent="0.15">
      <c r="A19" s="584" t="s">
        <v>303</v>
      </c>
      <c r="B19" s="590" t="s">
        <v>2032</v>
      </c>
      <c r="C19" s="584" t="s">
        <v>829</v>
      </c>
      <c r="D19" s="584" t="s">
        <v>307</v>
      </c>
      <c r="E19" s="584" t="s">
        <v>832</v>
      </c>
      <c r="F19" s="584" t="s">
        <v>1348</v>
      </c>
      <c r="G19" s="584" t="s">
        <v>833</v>
      </c>
      <c r="H19" s="584" t="s">
        <v>1349</v>
      </c>
      <c r="I19" s="584" t="s">
        <v>1350</v>
      </c>
      <c r="J19" s="584" t="s">
        <v>1350</v>
      </c>
      <c r="K19" s="584" t="s">
        <v>1360</v>
      </c>
      <c r="L19" s="584" t="s">
        <v>304</v>
      </c>
      <c r="M19" s="585">
        <v>29</v>
      </c>
      <c r="N19" s="585">
        <v>3</v>
      </c>
      <c r="O19" s="584"/>
      <c r="P19" s="586">
        <v>12</v>
      </c>
      <c r="Q19" s="586">
        <v>2</v>
      </c>
      <c r="R19" s="271">
        <f t="shared" si="1"/>
        <v>66.666666666666657</v>
      </c>
      <c r="S19" s="586">
        <v>3</v>
      </c>
      <c r="T19" s="586">
        <v>1</v>
      </c>
      <c r="U19" s="586">
        <v>12</v>
      </c>
      <c r="V19" s="586">
        <v>1</v>
      </c>
      <c r="W19" s="586">
        <v>26</v>
      </c>
      <c r="X19" s="586">
        <v>13736</v>
      </c>
      <c r="Y19" s="587" t="s">
        <v>2045</v>
      </c>
    </row>
    <row r="20" spans="1:25" ht="14" x14ac:dyDescent="0.15">
      <c r="A20" s="584" t="s">
        <v>303</v>
      </c>
      <c r="B20" s="589" t="s">
        <v>303</v>
      </c>
      <c r="C20" s="584" t="s">
        <v>829</v>
      </c>
      <c r="D20" s="584" t="s">
        <v>307</v>
      </c>
      <c r="E20" s="584" t="s">
        <v>834</v>
      </c>
      <c r="F20" s="584" t="s">
        <v>1348</v>
      </c>
      <c r="G20" s="584" t="s">
        <v>835</v>
      </c>
      <c r="H20" s="584" t="s">
        <v>1349</v>
      </c>
      <c r="I20" s="584" t="s">
        <v>1350</v>
      </c>
      <c r="J20" s="584" t="s">
        <v>1350</v>
      </c>
      <c r="K20" s="584" t="s">
        <v>1363</v>
      </c>
      <c r="L20" s="584" t="s">
        <v>304</v>
      </c>
      <c r="M20" s="585">
        <v>16</v>
      </c>
      <c r="N20" s="585">
        <v>2</v>
      </c>
      <c r="O20" s="584"/>
      <c r="P20" s="586">
        <v>5</v>
      </c>
      <c r="Q20" s="586">
        <v>1</v>
      </c>
      <c r="R20" s="271">
        <f t="shared" si="1"/>
        <v>50</v>
      </c>
      <c r="S20" s="586">
        <v>4</v>
      </c>
      <c r="T20" s="586">
        <v>1</v>
      </c>
      <c r="U20" s="586">
        <v>5</v>
      </c>
      <c r="V20" s="586">
        <v>1</v>
      </c>
      <c r="W20" s="586">
        <v>41</v>
      </c>
      <c r="X20" s="586">
        <v>4495</v>
      </c>
      <c r="Y20" s="587"/>
    </row>
    <row r="21" spans="1:25" x14ac:dyDescent="0.15">
      <c r="A21" s="584" t="s">
        <v>303</v>
      </c>
      <c r="B21" s="590" t="s">
        <v>2033</v>
      </c>
      <c r="C21" s="584" t="s">
        <v>829</v>
      </c>
      <c r="D21" s="584" t="s">
        <v>307</v>
      </c>
      <c r="E21" s="584" t="s">
        <v>834</v>
      </c>
      <c r="F21" s="584" t="s">
        <v>1348</v>
      </c>
      <c r="G21" s="584" t="s">
        <v>836</v>
      </c>
      <c r="H21" s="584" t="s">
        <v>1349</v>
      </c>
      <c r="I21" s="584" t="s">
        <v>1350</v>
      </c>
      <c r="J21" s="584" t="s">
        <v>1350</v>
      </c>
      <c r="K21" s="584"/>
      <c r="L21" s="584" t="s">
        <v>304</v>
      </c>
      <c r="M21" s="585">
        <v>1</v>
      </c>
      <c r="N21" s="585">
        <v>1</v>
      </c>
      <c r="O21" s="584"/>
      <c r="P21" s="586">
        <v>0</v>
      </c>
      <c r="Q21" s="586">
        <v>0</v>
      </c>
      <c r="R21" s="271">
        <f t="shared" si="1"/>
        <v>0</v>
      </c>
      <c r="S21" s="586">
        <v>0</v>
      </c>
      <c r="T21" s="586">
        <v>0</v>
      </c>
      <c r="U21" s="586">
        <v>0</v>
      </c>
      <c r="V21" s="586">
        <v>0</v>
      </c>
      <c r="W21" s="586">
        <v>0</v>
      </c>
      <c r="X21" s="586">
        <v>0</v>
      </c>
      <c r="Y21" s="587" t="s">
        <v>1973</v>
      </c>
    </row>
    <row r="22" spans="1:25" x14ac:dyDescent="0.15">
      <c r="A22" s="584" t="s">
        <v>303</v>
      </c>
      <c r="B22" s="590" t="s">
        <v>2034</v>
      </c>
      <c r="C22" s="584" t="s">
        <v>1364</v>
      </c>
      <c r="D22" s="584" t="s">
        <v>631</v>
      </c>
      <c r="E22" s="584" t="s">
        <v>1365</v>
      </c>
      <c r="F22" s="584" t="s">
        <v>1348</v>
      </c>
      <c r="G22" s="584" t="s">
        <v>1366</v>
      </c>
      <c r="H22" s="584" t="s">
        <v>1349</v>
      </c>
      <c r="I22" s="584" t="s">
        <v>1350</v>
      </c>
      <c r="J22" s="584" t="s">
        <v>1350</v>
      </c>
      <c r="K22" s="584"/>
      <c r="L22" s="584" t="s">
        <v>304</v>
      </c>
      <c r="M22" s="585">
        <v>9</v>
      </c>
      <c r="N22" s="585" t="s">
        <v>1367</v>
      </c>
      <c r="O22" s="584" t="s">
        <v>1368</v>
      </c>
      <c r="P22" s="586"/>
      <c r="Q22" s="586"/>
      <c r="R22" s="523" t="e">
        <f t="shared" ref="R22:R28" si="2">Q22/N22</f>
        <v>#VALUE!</v>
      </c>
      <c r="S22" s="586"/>
      <c r="T22" s="586"/>
      <c r="U22" s="586"/>
      <c r="V22" s="586"/>
      <c r="W22" s="586"/>
      <c r="X22" s="586"/>
      <c r="Y22" s="587"/>
    </row>
    <row r="23" spans="1:25" x14ac:dyDescent="0.15">
      <c r="A23" s="584" t="s">
        <v>303</v>
      </c>
      <c r="B23" s="590" t="s">
        <v>2035</v>
      </c>
      <c r="C23" s="584" t="s">
        <v>1364</v>
      </c>
      <c r="D23" s="584" t="s">
        <v>1369</v>
      </c>
      <c r="E23" s="584" t="s">
        <v>1370</v>
      </c>
      <c r="F23" s="584" t="s">
        <v>1348</v>
      </c>
      <c r="G23" s="584" t="s">
        <v>1371</v>
      </c>
      <c r="H23" s="584" t="s">
        <v>1349</v>
      </c>
      <c r="I23" s="584" t="s">
        <v>1350</v>
      </c>
      <c r="J23" s="584" t="s">
        <v>1350</v>
      </c>
      <c r="K23" s="584" t="s">
        <v>1372</v>
      </c>
      <c r="L23" s="584" t="s">
        <v>304</v>
      </c>
      <c r="M23" s="585">
        <v>2</v>
      </c>
      <c r="N23" s="585" t="s">
        <v>1367</v>
      </c>
      <c r="O23" s="584" t="s">
        <v>1368</v>
      </c>
      <c r="P23" s="586"/>
      <c r="Q23" s="586"/>
      <c r="R23" s="523" t="e">
        <f t="shared" si="2"/>
        <v>#VALUE!</v>
      </c>
      <c r="S23" s="586"/>
      <c r="T23" s="586"/>
      <c r="U23" s="586"/>
      <c r="V23" s="586"/>
      <c r="W23" s="586"/>
      <c r="X23" s="586"/>
      <c r="Y23" s="587"/>
    </row>
    <row r="24" spans="1:25" s="5" customFormat="1" x14ac:dyDescent="0.15">
      <c r="A24" s="591" t="s">
        <v>303</v>
      </c>
      <c r="B24" s="592" t="s">
        <v>393</v>
      </c>
      <c r="C24" s="591" t="s">
        <v>822</v>
      </c>
      <c r="D24" s="591" t="s">
        <v>307</v>
      </c>
      <c r="E24" s="591" t="s">
        <v>415</v>
      </c>
      <c r="F24" s="591" t="s">
        <v>393</v>
      </c>
      <c r="G24" s="591" t="s">
        <v>2038</v>
      </c>
      <c r="H24" s="591" t="s">
        <v>393</v>
      </c>
      <c r="I24" s="591" t="s">
        <v>393</v>
      </c>
      <c r="J24" s="591" t="s">
        <v>393</v>
      </c>
      <c r="K24" s="591" t="s">
        <v>393</v>
      </c>
      <c r="L24" s="591" t="s">
        <v>304</v>
      </c>
      <c r="M24" s="593">
        <v>276</v>
      </c>
      <c r="N24" s="593" t="s">
        <v>393</v>
      </c>
      <c r="O24" s="591" t="s">
        <v>2037</v>
      </c>
      <c r="P24" s="586"/>
      <c r="Q24" s="586"/>
      <c r="R24" s="523" t="e">
        <f t="shared" si="2"/>
        <v>#VALUE!</v>
      </c>
      <c r="S24" s="586"/>
      <c r="T24" s="586"/>
      <c r="U24" s="586"/>
      <c r="V24" s="586"/>
      <c r="W24" s="586"/>
      <c r="X24" s="586"/>
      <c r="Y24" s="587"/>
    </row>
    <row r="25" spans="1:25" s="5" customFormat="1" x14ac:dyDescent="0.15">
      <c r="A25" s="591" t="s">
        <v>303</v>
      </c>
      <c r="B25" s="592" t="s">
        <v>393</v>
      </c>
      <c r="C25" s="591" t="s">
        <v>822</v>
      </c>
      <c r="D25" s="591" t="s">
        <v>307</v>
      </c>
      <c r="E25" s="591" t="s">
        <v>415</v>
      </c>
      <c r="F25" s="591" t="s">
        <v>393</v>
      </c>
      <c r="G25" s="591" t="s">
        <v>2039</v>
      </c>
      <c r="H25" s="591" t="s">
        <v>393</v>
      </c>
      <c r="I25" s="591" t="s">
        <v>393</v>
      </c>
      <c r="J25" s="591" t="s">
        <v>393</v>
      </c>
      <c r="K25" s="591" t="s">
        <v>393</v>
      </c>
      <c r="L25" s="591" t="s">
        <v>304</v>
      </c>
      <c r="M25" s="593">
        <v>7</v>
      </c>
      <c r="N25" s="593" t="s">
        <v>393</v>
      </c>
      <c r="O25" s="591" t="s">
        <v>2037</v>
      </c>
      <c r="P25" s="586"/>
      <c r="Q25" s="586"/>
      <c r="R25" s="523" t="e">
        <f t="shared" si="2"/>
        <v>#VALUE!</v>
      </c>
      <c r="S25" s="586"/>
      <c r="T25" s="586"/>
      <c r="U25" s="586"/>
      <c r="V25" s="586"/>
      <c r="W25" s="586"/>
      <c r="X25" s="586"/>
      <c r="Y25" s="587"/>
    </row>
    <row r="26" spans="1:25" s="5" customFormat="1" x14ac:dyDescent="0.15">
      <c r="A26" s="591" t="s">
        <v>303</v>
      </c>
      <c r="B26" s="592" t="s">
        <v>393</v>
      </c>
      <c r="C26" s="591" t="s">
        <v>822</v>
      </c>
      <c r="D26" s="591" t="s">
        <v>307</v>
      </c>
      <c r="E26" s="591" t="s">
        <v>415</v>
      </c>
      <c r="F26" s="591" t="s">
        <v>393</v>
      </c>
      <c r="G26" s="591" t="s">
        <v>2040</v>
      </c>
      <c r="H26" s="591" t="s">
        <v>393</v>
      </c>
      <c r="I26" s="591" t="s">
        <v>393</v>
      </c>
      <c r="J26" s="591" t="s">
        <v>393</v>
      </c>
      <c r="K26" s="591" t="s">
        <v>393</v>
      </c>
      <c r="L26" s="591" t="s">
        <v>304</v>
      </c>
      <c r="M26" s="593">
        <v>159</v>
      </c>
      <c r="N26" s="593" t="s">
        <v>393</v>
      </c>
      <c r="O26" s="591" t="s">
        <v>2037</v>
      </c>
      <c r="P26" s="586"/>
      <c r="Q26" s="586"/>
      <c r="R26" s="523" t="e">
        <f t="shared" si="2"/>
        <v>#VALUE!</v>
      </c>
      <c r="S26" s="586"/>
      <c r="T26" s="586"/>
      <c r="U26" s="586"/>
      <c r="V26" s="586"/>
      <c r="W26" s="586"/>
      <c r="X26" s="586"/>
      <c r="Y26" s="587"/>
    </row>
    <row r="27" spans="1:25" s="5" customFormat="1" x14ac:dyDescent="0.15">
      <c r="A27" s="591" t="s">
        <v>303</v>
      </c>
      <c r="B27" s="592" t="s">
        <v>393</v>
      </c>
      <c r="C27" s="591" t="s">
        <v>822</v>
      </c>
      <c r="D27" s="591" t="s">
        <v>307</v>
      </c>
      <c r="E27" s="591" t="s">
        <v>415</v>
      </c>
      <c r="F27" s="591" t="s">
        <v>393</v>
      </c>
      <c r="G27" s="591" t="s">
        <v>2036</v>
      </c>
      <c r="H27" s="591" t="s">
        <v>393</v>
      </c>
      <c r="I27" s="591" t="s">
        <v>393</v>
      </c>
      <c r="J27" s="591" t="s">
        <v>393</v>
      </c>
      <c r="K27" s="591" t="s">
        <v>393</v>
      </c>
      <c r="L27" s="591" t="s">
        <v>304</v>
      </c>
      <c r="M27" s="593">
        <v>3</v>
      </c>
      <c r="N27" s="593" t="s">
        <v>393</v>
      </c>
      <c r="O27" s="591" t="s">
        <v>2037</v>
      </c>
      <c r="P27" s="586"/>
      <c r="Q27" s="586"/>
      <c r="R27" s="523" t="e">
        <f t="shared" si="2"/>
        <v>#VALUE!</v>
      </c>
      <c r="S27" s="586"/>
      <c r="T27" s="586"/>
      <c r="U27" s="586"/>
      <c r="V27" s="586"/>
      <c r="W27" s="586"/>
      <c r="X27" s="586"/>
      <c r="Y27" s="587"/>
    </row>
    <row r="28" spans="1:25" s="5" customFormat="1" x14ac:dyDescent="0.15">
      <c r="A28" s="591" t="s">
        <v>303</v>
      </c>
      <c r="B28" s="592" t="s">
        <v>393</v>
      </c>
      <c r="C28" s="591" t="s">
        <v>829</v>
      </c>
      <c r="D28" s="591" t="s">
        <v>307</v>
      </c>
      <c r="E28" s="591" t="s">
        <v>832</v>
      </c>
      <c r="F28" s="591" t="s">
        <v>393</v>
      </c>
      <c r="G28" s="591" t="s">
        <v>2041</v>
      </c>
      <c r="H28" s="591" t="s">
        <v>393</v>
      </c>
      <c r="I28" s="591" t="s">
        <v>393</v>
      </c>
      <c r="J28" s="591" t="s">
        <v>393</v>
      </c>
      <c r="K28" s="591" t="s">
        <v>393</v>
      </c>
      <c r="L28" s="591" t="s">
        <v>304</v>
      </c>
      <c r="M28" s="593">
        <v>4</v>
      </c>
      <c r="N28" s="593" t="s">
        <v>393</v>
      </c>
      <c r="O28" s="591" t="s">
        <v>2037</v>
      </c>
      <c r="P28" s="586"/>
      <c r="Q28" s="586"/>
      <c r="R28" s="523" t="e">
        <f t="shared" si="2"/>
        <v>#VALUE!</v>
      </c>
      <c r="S28" s="586"/>
      <c r="T28" s="586"/>
      <c r="U28" s="586"/>
      <c r="V28" s="586"/>
      <c r="W28" s="586"/>
      <c r="X28" s="586"/>
      <c r="Y28" s="587"/>
    </row>
    <row r="29" spans="1:25" s="5" customFormat="1" x14ac:dyDescent="0.15"/>
  </sheetData>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23"/>
  <sheetViews>
    <sheetView workbookViewId="0">
      <selection activeCell="E11" sqref="E11"/>
    </sheetView>
  </sheetViews>
  <sheetFormatPr baseColWidth="10" defaultColWidth="9.1640625" defaultRowHeight="13" x14ac:dyDescent="0.15"/>
  <cols>
    <col min="1" max="1" width="9.1640625" style="14"/>
    <col min="2" max="2" width="15" style="14" bestFit="1" customWidth="1"/>
    <col min="3" max="3" width="67.1640625" style="14" bestFit="1" customWidth="1"/>
    <col min="4" max="4" width="18" style="14" customWidth="1"/>
    <col min="5" max="5" width="29" style="14" customWidth="1"/>
    <col min="6" max="6" width="38.5" style="14" customWidth="1"/>
    <col min="7" max="16384" width="9.1640625" style="14"/>
  </cols>
  <sheetData>
    <row r="1" spans="1:6" ht="14" thickBot="1" x14ac:dyDescent="0.2">
      <c r="A1" s="64" t="s">
        <v>180</v>
      </c>
      <c r="B1" s="65"/>
      <c r="C1" s="65"/>
      <c r="D1" s="65"/>
      <c r="E1" s="65"/>
      <c r="F1" s="65"/>
    </row>
    <row r="2" spans="1:6" x14ac:dyDescent="0.15">
      <c r="A2" s="65"/>
      <c r="E2" s="54" t="s">
        <v>1</v>
      </c>
      <c r="F2" s="31" t="s">
        <v>2</v>
      </c>
    </row>
    <row r="3" spans="1:6" ht="14" thickBot="1" x14ac:dyDescent="0.2">
      <c r="A3" s="15"/>
      <c r="B3" s="16"/>
      <c r="C3" s="16"/>
      <c r="D3" s="16"/>
      <c r="E3" s="9" t="s">
        <v>3</v>
      </c>
      <c r="F3" s="32">
        <v>2021</v>
      </c>
    </row>
    <row r="4" spans="1:6" ht="29" thickBot="1" x14ac:dyDescent="0.2">
      <c r="A4" s="66" t="s">
        <v>4</v>
      </c>
      <c r="B4" s="66" t="s">
        <v>181</v>
      </c>
      <c r="C4" s="66" t="s">
        <v>182</v>
      </c>
      <c r="D4" s="66" t="s">
        <v>183</v>
      </c>
      <c r="E4" s="66" t="s">
        <v>184</v>
      </c>
      <c r="F4" s="33" t="s">
        <v>15</v>
      </c>
    </row>
    <row r="5" spans="1:6" ht="14" x14ac:dyDescent="0.15">
      <c r="A5" s="3" t="s">
        <v>303</v>
      </c>
      <c r="B5" s="67" t="s">
        <v>805</v>
      </c>
      <c r="C5" s="67" t="s">
        <v>1373</v>
      </c>
      <c r="D5" s="67" t="s">
        <v>1374</v>
      </c>
      <c r="E5" s="67" t="s">
        <v>1375</v>
      </c>
      <c r="F5" s="67"/>
    </row>
    <row r="6" spans="1:6" ht="14" x14ac:dyDescent="0.15">
      <c r="A6" s="3" t="s">
        <v>303</v>
      </c>
      <c r="B6" s="68" t="s">
        <v>812</v>
      </c>
      <c r="C6" s="68" t="s">
        <v>1376</v>
      </c>
      <c r="D6" s="68" t="s">
        <v>1374</v>
      </c>
      <c r="E6" s="68" t="s">
        <v>1375</v>
      </c>
      <c r="F6" s="68"/>
    </row>
    <row r="7" spans="1:6" ht="14" x14ac:dyDescent="0.15">
      <c r="A7" s="3" t="s">
        <v>303</v>
      </c>
      <c r="B7" s="68" t="s">
        <v>813</v>
      </c>
      <c r="C7" s="68" t="s">
        <v>1377</v>
      </c>
      <c r="D7" s="68" t="s">
        <v>1374</v>
      </c>
      <c r="E7" s="68" t="s">
        <v>1378</v>
      </c>
      <c r="F7" s="68"/>
    </row>
    <row r="8" spans="1:6" ht="28" x14ac:dyDescent="0.15">
      <c r="A8" s="3" t="s">
        <v>303</v>
      </c>
      <c r="B8" s="68" t="s">
        <v>816</v>
      </c>
      <c r="C8" s="68" t="s">
        <v>1379</v>
      </c>
      <c r="D8" s="68" t="s">
        <v>1374</v>
      </c>
      <c r="E8" s="68" t="s">
        <v>1378</v>
      </c>
      <c r="F8" s="68"/>
    </row>
    <row r="9" spans="1:6" ht="14" x14ac:dyDescent="0.15">
      <c r="A9" s="3" t="s">
        <v>303</v>
      </c>
      <c r="B9" s="68" t="s">
        <v>817</v>
      </c>
      <c r="C9" s="68" t="s">
        <v>1380</v>
      </c>
      <c r="D9" s="68" t="s">
        <v>1374</v>
      </c>
      <c r="E9" s="68" t="s">
        <v>1378</v>
      </c>
      <c r="F9" s="68"/>
    </row>
    <row r="10" spans="1:6" ht="28" x14ac:dyDescent="0.15">
      <c r="A10" s="3" t="s">
        <v>303</v>
      </c>
      <c r="B10" s="68" t="s">
        <v>819</v>
      </c>
      <c r="C10" s="68" t="s">
        <v>1381</v>
      </c>
      <c r="D10" s="68" t="s">
        <v>1382</v>
      </c>
      <c r="E10" s="68" t="s">
        <v>1383</v>
      </c>
      <c r="F10" s="68" t="s">
        <v>1384</v>
      </c>
    </row>
    <row r="11" spans="1:6" ht="28" x14ac:dyDescent="0.15">
      <c r="A11" s="3" t="s">
        <v>303</v>
      </c>
      <c r="B11" s="68" t="s">
        <v>820</v>
      </c>
      <c r="C11" s="68" t="s">
        <v>1377</v>
      </c>
      <c r="D11" s="68" t="s">
        <v>1382</v>
      </c>
      <c r="E11" s="68" t="s">
        <v>1383</v>
      </c>
      <c r="F11" s="68" t="s">
        <v>1385</v>
      </c>
    </row>
    <row r="12" spans="1:6" ht="14" x14ac:dyDescent="0.15">
      <c r="A12" s="3" t="s">
        <v>303</v>
      </c>
      <c r="B12" s="68" t="s">
        <v>821</v>
      </c>
      <c r="C12" s="68" t="s">
        <v>1386</v>
      </c>
      <c r="D12" s="68" t="s">
        <v>1374</v>
      </c>
      <c r="E12" s="68" t="s">
        <v>1378</v>
      </c>
      <c r="F12" s="68"/>
    </row>
    <row r="13" spans="1:6" ht="14" x14ac:dyDescent="0.15">
      <c r="A13" s="3" t="s">
        <v>303</v>
      </c>
      <c r="B13" s="68" t="s">
        <v>823</v>
      </c>
      <c r="C13" s="68" t="s">
        <v>1387</v>
      </c>
      <c r="D13" s="68" t="s">
        <v>1374</v>
      </c>
      <c r="E13" s="68" t="s">
        <v>1375</v>
      </c>
      <c r="F13" s="68"/>
    </row>
    <row r="14" spans="1:6" ht="14" x14ac:dyDescent="0.15">
      <c r="A14" s="3" t="s">
        <v>303</v>
      </c>
      <c r="B14" s="68" t="s">
        <v>824</v>
      </c>
      <c r="C14" s="68" t="s">
        <v>1388</v>
      </c>
      <c r="D14" s="68" t="s">
        <v>1374</v>
      </c>
      <c r="E14" s="68" t="s">
        <v>1375</v>
      </c>
      <c r="F14" s="68"/>
    </row>
    <row r="15" spans="1:6" ht="14" x14ac:dyDescent="0.15">
      <c r="A15" s="3" t="s">
        <v>303</v>
      </c>
      <c r="B15" s="68" t="s">
        <v>826</v>
      </c>
      <c r="C15" s="68" t="s">
        <v>1389</v>
      </c>
      <c r="D15" s="68" t="s">
        <v>1374</v>
      </c>
      <c r="E15" s="68" t="s">
        <v>1375</v>
      </c>
      <c r="F15" s="68"/>
    </row>
    <row r="16" spans="1:6" ht="14" x14ac:dyDescent="0.15">
      <c r="A16" s="3" t="s">
        <v>303</v>
      </c>
      <c r="B16" s="68" t="s">
        <v>827</v>
      </c>
      <c r="C16" s="68" t="s">
        <v>1390</v>
      </c>
      <c r="D16" s="68" t="s">
        <v>1374</v>
      </c>
      <c r="E16" s="68" t="s">
        <v>1375</v>
      </c>
      <c r="F16" s="68"/>
    </row>
    <row r="17" spans="1:6" ht="14" x14ac:dyDescent="0.15">
      <c r="A17" s="3" t="s">
        <v>303</v>
      </c>
      <c r="B17" s="68" t="s">
        <v>828</v>
      </c>
      <c r="C17" s="68" t="s">
        <v>1391</v>
      </c>
      <c r="D17" s="68" t="s">
        <v>1374</v>
      </c>
      <c r="E17" s="68" t="s">
        <v>1375</v>
      </c>
      <c r="F17" s="68"/>
    </row>
    <row r="18" spans="1:6" ht="14" x14ac:dyDescent="0.15">
      <c r="A18" s="3" t="s">
        <v>303</v>
      </c>
      <c r="B18" s="68" t="s">
        <v>831</v>
      </c>
      <c r="C18" s="68" t="s">
        <v>1392</v>
      </c>
      <c r="D18" s="68" t="s">
        <v>1374</v>
      </c>
      <c r="E18" s="68" t="s">
        <v>1375</v>
      </c>
      <c r="F18" s="68"/>
    </row>
    <row r="19" spans="1:6" ht="14" x14ac:dyDescent="0.15">
      <c r="A19" s="3" t="s">
        <v>303</v>
      </c>
      <c r="B19" s="68" t="s">
        <v>833</v>
      </c>
      <c r="C19" s="68" t="s">
        <v>1393</v>
      </c>
      <c r="D19" s="68" t="s">
        <v>1374</v>
      </c>
      <c r="E19" s="68" t="s">
        <v>1375</v>
      </c>
      <c r="F19" s="68"/>
    </row>
    <row r="20" spans="1:6" ht="14" x14ac:dyDescent="0.15">
      <c r="A20" s="3" t="s">
        <v>303</v>
      </c>
      <c r="B20" s="68" t="s">
        <v>835</v>
      </c>
      <c r="C20" s="68" t="s">
        <v>1394</v>
      </c>
      <c r="D20" s="68" t="s">
        <v>1374</v>
      </c>
      <c r="E20" s="68" t="s">
        <v>1375</v>
      </c>
      <c r="F20" s="68"/>
    </row>
    <row r="21" spans="1:6" ht="14" x14ac:dyDescent="0.15">
      <c r="A21" s="3" t="s">
        <v>303</v>
      </c>
      <c r="B21" s="68" t="s">
        <v>836</v>
      </c>
      <c r="C21" s="68" t="s">
        <v>1395</v>
      </c>
      <c r="D21" s="68" t="s">
        <v>1374</v>
      </c>
      <c r="E21" s="68" t="s">
        <v>1375</v>
      </c>
      <c r="F21" s="68"/>
    </row>
    <row r="22" spans="1:6" ht="14" x14ac:dyDescent="0.15">
      <c r="A22" s="3" t="s">
        <v>303</v>
      </c>
      <c r="B22" s="68" t="s">
        <v>1366</v>
      </c>
      <c r="C22" s="68" t="s">
        <v>1396</v>
      </c>
      <c r="D22" s="68" t="s">
        <v>1374</v>
      </c>
      <c r="E22" s="68" t="s">
        <v>310</v>
      </c>
      <c r="F22" s="68" t="s">
        <v>1397</v>
      </c>
    </row>
    <row r="23" spans="1:6" ht="14" x14ac:dyDescent="0.15">
      <c r="A23" s="3" t="s">
        <v>303</v>
      </c>
      <c r="B23" s="68" t="s">
        <v>1371</v>
      </c>
      <c r="C23" s="68" t="s">
        <v>1398</v>
      </c>
      <c r="D23" s="68" t="s">
        <v>1374</v>
      </c>
      <c r="E23" s="68" t="s">
        <v>310</v>
      </c>
      <c r="F23" s="68" t="s">
        <v>1397</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47"/>
  <sheetViews>
    <sheetView workbookViewId="0">
      <selection activeCell="R9" sqref="R9"/>
    </sheetView>
  </sheetViews>
  <sheetFormatPr baseColWidth="10" defaultColWidth="9.1640625" defaultRowHeight="13" x14ac:dyDescent="0.15"/>
  <cols>
    <col min="1" max="1" width="9.1640625" style="14"/>
    <col min="2" max="2" width="30" style="14" customWidth="1"/>
    <col min="3" max="3" width="10.1640625" style="14" customWidth="1"/>
    <col min="4" max="4" width="15.5" style="14" customWidth="1"/>
    <col min="5" max="6" width="10.6640625" style="14" customWidth="1"/>
    <col min="7" max="7" width="33.1640625" style="14" customWidth="1"/>
    <col min="8" max="11" width="9.1640625" style="14"/>
    <col min="12" max="12" width="14.6640625" style="14" customWidth="1"/>
    <col min="13" max="13" width="12.6640625" style="14" customWidth="1"/>
    <col min="14" max="14" width="37.5" style="14" customWidth="1"/>
    <col min="15" max="17" width="9.1640625" style="14"/>
    <col min="18" max="18" width="19.83203125" style="14" customWidth="1"/>
    <col min="19" max="19" width="9.1640625" style="14"/>
    <col min="20" max="20" width="14.6640625" style="14" customWidth="1"/>
    <col min="21" max="21" width="14.33203125" style="14" customWidth="1"/>
    <col min="22" max="22" width="11.1640625" style="14" customWidth="1"/>
    <col min="23" max="16384" width="9.1640625" style="14"/>
  </cols>
  <sheetData>
    <row r="1" spans="1:22" ht="14" thickBot="1" x14ac:dyDescent="0.2">
      <c r="A1" s="63" t="s">
        <v>185</v>
      </c>
      <c r="B1" s="65"/>
      <c r="C1" s="65"/>
      <c r="D1" s="65"/>
      <c r="E1" s="65"/>
      <c r="F1" s="65"/>
      <c r="G1" s="65"/>
      <c r="H1" s="65"/>
      <c r="I1" s="65"/>
      <c r="J1" s="65"/>
      <c r="K1" s="65"/>
      <c r="L1" s="65"/>
      <c r="M1" s="65"/>
      <c r="N1" s="65"/>
    </row>
    <row r="2" spans="1:22" x14ac:dyDescent="0.15">
      <c r="A2" s="65"/>
      <c r="U2" s="54" t="s">
        <v>1</v>
      </c>
      <c r="V2" s="31" t="s">
        <v>2</v>
      </c>
    </row>
    <row r="3" spans="1:22" ht="14" thickBot="1" x14ac:dyDescent="0.2">
      <c r="A3" s="71"/>
      <c r="U3" s="9" t="s">
        <v>3</v>
      </c>
      <c r="V3" s="72">
        <v>2021</v>
      </c>
    </row>
    <row r="4" spans="1:22" ht="57" thickBot="1" x14ac:dyDescent="0.2">
      <c r="A4" s="33" t="s">
        <v>4</v>
      </c>
      <c r="B4" s="33" t="s">
        <v>7</v>
      </c>
      <c r="C4" s="33" t="s">
        <v>8</v>
      </c>
      <c r="D4" s="33" t="s">
        <v>76</v>
      </c>
      <c r="E4" s="33" t="s">
        <v>5</v>
      </c>
      <c r="F4" s="70" t="s">
        <v>186</v>
      </c>
      <c r="G4" s="70" t="s">
        <v>187</v>
      </c>
      <c r="H4" s="33" t="s">
        <v>188</v>
      </c>
      <c r="I4" s="33" t="s">
        <v>189</v>
      </c>
      <c r="J4" s="33" t="s">
        <v>190</v>
      </c>
      <c r="K4" s="33" t="s">
        <v>191</v>
      </c>
      <c r="L4" s="33" t="s">
        <v>192</v>
      </c>
      <c r="M4" s="33" t="s">
        <v>193</v>
      </c>
      <c r="N4" s="33" t="s">
        <v>15</v>
      </c>
      <c r="O4" s="34" t="s">
        <v>194</v>
      </c>
      <c r="P4" s="34" t="s">
        <v>195</v>
      </c>
      <c r="Q4" s="34" t="s">
        <v>196</v>
      </c>
      <c r="R4" s="34" t="s">
        <v>197</v>
      </c>
      <c r="S4" s="34" t="s">
        <v>198</v>
      </c>
      <c r="T4" s="34" t="s">
        <v>199</v>
      </c>
      <c r="U4" s="34" t="s">
        <v>200</v>
      </c>
      <c r="V4" s="34" t="s">
        <v>37</v>
      </c>
    </row>
    <row r="5" spans="1:22" ht="28" x14ac:dyDescent="0.15">
      <c r="A5" s="129" t="s">
        <v>303</v>
      </c>
      <c r="B5" s="137" t="s">
        <v>306</v>
      </c>
      <c r="C5" s="137" t="s">
        <v>307</v>
      </c>
      <c r="D5" s="137" t="s">
        <v>1399</v>
      </c>
      <c r="E5" s="126" t="s">
        <v>304</v>
      </c>
      <c r="F5" s="137" t="s">
        <v>1400</v>
      </c>
      <c r="G5" s="323" t="s">
        <v>1401</v>
      </c>
      <c r="H5" s="323">
        <v>5</v>
      </c>
      <c r="I5" s="323">
        <v>6</v>
      </c>
      <c r="J5" s="323">
        <v>131</v>
      </c>
      <c r="K5" s="323">
        <v>4337</v>
      </c>
      <c r="L5" s="323">
        <v>3565</v>
      </c>
      <c r="M5" s="323">
        <v>772</v>
      </c>
      <c r="N5" s="390"/>
      <c r="O5" s="372">
        <v>3</v>
      </c>
      <c r="P5" s="372">
        <v>8</v>
      </c>
      <c r="Q5" s="372">
        <v>302</v>
      </c>
      <c r="R5" s="110" t="s">
        <v>311</v>
      </c>
      <c r="S5" s="372">
        <f>T5+U5</f>
        <v>8175</v>
      </c>
      <c r="T5" s="372">
        <v>6274</v>
      </c>
      <c r="U5" s="372">
        <v>1901</v>
      </c>
      <c r="V5" s="372"/>
    </row>
    <row r="6" spans="1:22" ht="28" x14ac:dyDescent="0.15">
      <c r="A6" s="129" t="s">
        <v>303</v>
      </c>
      <c r="B6" s="137" t="s">
        <v>306</v>
      </c>
      <c r="C6" s="137" t="s">
        <v>307</v>
      </c>
      <c r="D6" s="137" t="s">
        <v>1399</v>
      </c>
      <c r="E6" s="126" t="s">
        <v>304</v>
      </c>
      <c r="F6" s="137" t="s">
        <v>1402</v>
      </c>
      <c r="G6" s="323" t="s">
        <v>1403</v>
      </c>
      <c r="H6" s="323">
        <v>4</v>
      </c>
      <c r="I6" s="323">
        <v>3</v>
      </c>
      <c r="J6" s="323">
        <v>62</v>
      </c>
      <c r="K6" s="323">
        <v>1511</v>
      </c>
      <c r="L6" s="323">
        <v>787</v>
      </c>
      <c r="M6" s="323">
        <v>724</v>
      </c>
      <c r="N6" s="390"/>
      <c r="O6" s="372">
        <v>0</v>
      </c>
      <c r="P6" s="372">
        <v>0</v>
      </c>
      <c r="Q6" s="372">
        <v>0</v>
      </c>
      <c r="R6" s="110" t="s">
        <v>309</v>
      </c>
      <c r="S6" s="372">
        <f t="shared" ref="S6:S47" si="0">T6+U6</f>
        <v>0</v>
      </c>
      <c r="T6" s="372">
        <v>0</v>
      </c>
      <c r="U6" s="372">
        <v>0</v>
      </c>
      <c r="V6" s="372"/>
    </row>
    <row r="7" spans="1:22" ht="28" x14ac:dyDescent="0.15">
      <c r="A7" s="129" t="s">
        <v>303</v>
      </c>
      <c r="B7" s="137" t="s">
        <v>306</v>
      </c>
      <c r="C7" s="137" t="s">
        <v>307</v>
      </c>
      <c r="D7" s="138" t="s">
        <v>1399</v>
      </c>
      <c r="E7" s="126" t="s">
        <v>304</v>
      </c>
      <c r="F7" s="137" t="s">
        <v>1404</v>
      </c>
      <c r="G7" s="323" t="s">
        <v>1405</v>
      </c>
      <c r="H7" s="323">
        <v>4</v>
      </c>
      <c r="I7" s="323">
        <v>4</v>
      </c>
      <c r="J7" s="323">
        <v>57</v>
      </c>
      <c r="K7" s="323">
        <v>11954</v>
      </c>
      <c r="L7" s="323">
        <v>0</v>
      </c>
      <c r="M7" s="323">
        <v>11954</v>
      </c>
      <c r="N7" s="390"/>
      <c r="O7" s="372">
        <v>2</v>
      </c>
      <c r="P7" s="372">
        <v>2</v>
      </c>
      <c r="Q7" s="372">
        <v>13</v>
      </c>
      <c r="R7" s="110" t="s">
        <v>311</v>
      </c>
      <c r="S7" s="372">
        <f t="shared" si="0"/>
        <v>3218</v>
      </c>
      <c r="T7" s="372">
        <v>0</v>
      </c>
      <c r="U7" s="372">
        <v>3218</v>
      </c>
      <c r="V7" s="372"/>
    </row>
    <row r="8" spans="1:22" ht="28" x14ac:dyDescent="0.15">
      <c r="A8" s="129" t="s">
        <v>303</v>
      </c>
      <c r="B8" s="137" t="s">
        <v>351</v>
      </c>
      <c r="C8" s="137" t="s">
        <v>307</v>
      </c>
      <c r="D8" s="138" t="s">
        <v>1406</v>
      </c>
      <c r="E8" s="126" t="s">
        <v>304</v>
      </c>
      <c r="F8" s="137" t="s">
        <v>1400</v>
      </c>
      <c r="G8" s="323" t="s">
        <v>1401</v>
      </c>
      <c r="H8" s="323">
        <v>9</v>
      </c>
      <c r="I8" s="323">
        <v>48</v>
      </c>
      <c r="J8" s="323">
        <v>105</v>
      </c>
      <c r="K8" s="323">
        <v>279</v>
      </c>
      <c r="L8" s="323">
        <v>279</v>
      </c>
      <c r="M8" s="323">
        <v>0</v>
      </c>
      <c r="N8" s="390"/>
      <c r="O8" s="372">
        <v>4</v>
      </c>
      <c r="P8" s="372">
        <v>24</v>
      </c>
      <c r="Q8" s="372">
        <v>41</v>
      </c>
      <c r="R8" s="110" t="s">
        <v>311</v>
      </c>
      <c r="S8" s="372">
        <f t="shared" si="0"/>
        <v>182</v>
      </c>
      <c r="T8" s="372">
        <v>0</v>
      </c>
      <c r="U8" s="372">
        <v>182</v>
      </c>
      <c r="V8" s="372"/>
    </row>
    <row r="9" spans="1:22" ht="28" x14ac:dyDescent="0.15">
      <c r="A9" s="129" t="s">
        <v>303</v>
      </c>
      <c r="B9" s="137" t="s">
        <v>351</v>
      </c>
      <c r="C9" s="137" t="s">
        <v>307</v>
      </c>
      <c r="D9" s="138" t="s">
        <v>1406</v>
      </c>
      <c r="E9" s="126" t="s">
        <v>304</v>
      </c>
      <c r="F9" s="137" t="s">
        <v>1404</v>
      </c>
      <c r="G9" s="323" t="s">
        <v>1407</v>
      </c>
      <c r="H9" s="323">
        <v>4</v>
      </c>
      <c r="I9" s="323">
        <v>2</v>
      </c>
      <c r="J9" s="323">
        <v>2</v>
      </c>
      <c r="K9" s="323">
        <v>136</v>
      </c>
      <c r="L9" s="323">
        <v>136</v>
      </c>
      <c r="M9" s="323">
        <v>0</v>
      </c>
      <c r="N9" s="390"/>
      <c r="O9" s="372">
        <v>1</v>
      </c>
      <c r="P9" s="372">
        <v>1</v>
      </c>
      <c r="Q9" s="372">
        <v>1</v>
      </c>
      <c r="R9" s="110" t="s">
        <v>311</v>
      </c>
      <c r="S9" s="372">
        <f t="shared" si="0"/>
        <v>143</v>
      </c>
      <c r="T9" s="372">
        <v>143</v>
      </c>
      <c r="U9" s="372">
        <v>0</v>
      </c>
      <c r="V9" s="372"/>
    </row>
    <row r="10" spans="1:22" ht="28" x14ac:dyDescent="0.15">
      <c r="A10" s="129" t="s">
        <v>303</v>
      </c>
      <c r="B10" s="137" t="s">
        <v>351</v>
      </c>
      <c r="C10" s="137" t="s">
        <v>307</v>
      </c>
      <c r="D10" s="138" t="s">
        <v>1406</v>
      </c>
      <c r="E10" s="126" t="s">
        <v>304</v>
      </c>
      <c r="F10" s="137" t="s">
        <v>1408</v>
      </c>
      <c r="G10" s="323" t="s">
        <v>1401</v>
      </c>
      <c r="H10" s="323">
        <v>2</v>
      </c>
      <c r="I10" s="323">
        <v>11</v>
      </c>
      <c r="J10" s="323">
        <v>13</v>
      </c>
      <c r="K10" s="323">
        <v>11</v>
      </c>
      <c r="L10" s="323">
        <v>11</v>
      </c>
      <c r="M10" s="323">
        <v>0</v>
      </c>
      <c r="N10" s="390"/>
      <c r="O10" s="372">
        <v>1</v>
      </c>
      <c r="P10" s="372">
        <v>3</v>
      </c>
      <c r="Q10" s="372">
        <v>3</v>
      </c>
      <c r="R10" s="110" t="s">
        <v>311</v>
      </c>
      <c r="S10" s="372">
        <f t="shared" si="0"/>
        <v>10</v>
      </c>
      <c r="T10" s="372">
        <v>0</v>
      </c>
      <c r="U10" s="372">
        <v>10</v>
      </c>
      <c r="V10" s="372"/>
    </row>
    <row r="11" spans="1:22" ht="28" x14ac:dyDescent="0.15">
      <c r="A11" s="392" t="s">
        <v>303</v>
      </c>
      <c r="B11" s="393" t="s">
        <v>391</v>
      </c>
      <c r="C11" s="343" t="s">
        <v>307</v>
      </c>
      <c r="D11" s="394" t="s">
        <v>1409</v>
      </c>
      <c r="E11" s="394" t="s">
        <v>304</v>
      </c>
      <c r="F11" s="345" t="s">
        <v>1410</v>
      </c>
      <c r="G11" s="400" t="s">
        <v>1411</v>
      </c>
      <c r="H11" s="401">
        <v>68</v>
      </c>
      <c r="I11" s="401">
        <v>2262</v>
      </c>
      <c r="J11" s="401">
        <v>3533</v>
      </c>
      <c r="K11" s="401">
        <v>4352</v>
      </c>
      <c r="L11" s="401">
        <v>4266</v>
      </c>
      <c r="M11" s="401">
        <v>86</v>
      </c>
      <c r="N11" s="395"/>
      <c r="O11" s="391">
        <v>48</v>
      </c>
      <c r="P11" s="391">
        <v>1479</v>
      </c>
      <c r="Q11" s="391">
        <v>1543</v>
      </c>
      <c r="R11" s="388" t="s">
        <v>311</v>
      </c>
      <c r="S11" s="402">
        <f t="shared" si="0"/>
        <v>1662.37</v>
      </c>
      <c r="T11" s="391">
        <v>1639.675</v>
      </c>
      <c r="U11" s="391">
        <v>22.695</v>
      </c>
      <c r="V11" s="269"/>
    </row>
    <row r="12" spans="1:22" ht="42" x14ac:dyDescent="0.15">
      <c r="A12" s="392" t="s">
        <v>303</v>
      </c>
      <c r="B12" s="393" t="s">
        <v>391</v>
      </c>
      <c r="C12" s="343" t="s">
        <v>307</v>
      </c>
      <c r="D12" s="394" t="s">
        <v>1409</v>
      </c>
      <c r="E12" s="394" t="s">
        <v>304</v>
      </c>
      <c r="F12" s="396" t="s">
        <v>1412</v>
      </c>
      <c r="G12" s="400" t="s">
        <v>1413</v>
      </c>
      <c r="H12" s="401">
        <v>468</v>
      </c>
      <c r="I12" s="401">
        <v>8390</v>
      </c>
      <c r="J12" s="401">
        <v>25171</v>
      </c>
      <c r="K12" s="401">
        <v>1586</v>
      </c>
      <c r="L12" s="401">
        <v>1586</v>
      </c>
      <c r="M12" s="401">
        <v>1</v>
      </c>
      <c r="N12" s="395"/>
      <c r="O12" s="347">
        <v>382</v>
      </c>
      <c r="P12" s="347">
        <v>5335</v>
      </c>
      <c r="Q12" s="347">
        <v>8451</v>
      </c>
      <c r="R12" s="389" t="s">
        <v>311</v>
      </c>
      <c r="S12" s="402">
        <f t="shared" si="0"/>
        <v>763.255</v>
      </c>
      <c r="T12" s="347">
        <v>763.255</v>
      </c>
      <c r="U12" s="347">
        <v>0</v>
      </c>
      <c r="V12" s="269"/>
    </row>
    <row r="13" spans="1:22" ht="28" x14ac:dyDescent="0.15">
      <c r="A13" s="392" t="s">
        <v>303</v>
      </c>
      <c r="B13" s="393" t="s">
        <v>391</v>
      </c>
      <c r="C13" s="343" t="s">
        <v>307</v>
      </c>
      <c r="D13" s="394" t="s">
        <v>1409</v>
      </c>
      <c r="E13" s="394" t="s">
        <v>304</v>
      </c>
      <c r="F13" s="396" t="s">
        <v>1414</v>
      </c>
      <c r="G13" s="400" t="s">
        <v>1415</v>
      </c>
      <c r="H13" s="401">
        <v>30</v>
      </c>
      <c r="I13" s="401">
        <v>796</v>
      </c>
      <c r="J13" s="401">
        <v>1333</v>
      </c>
      <c r="K13" s="401">
        <v>12677</v>
      </c>
      <c r="L13" s="401">
        <v>11375</v>
      </c>
      <c r="M13" s="401">
        <v>1302</v>
      </c>
      <c r="N13" s="395"/>
      <c r="O13" s="347">
        <v>23</v>
      </c>
      <c r="P13" s="347">
        <v>262</v>
      </c>
      <c r="Q13" s="347">
        <v>290</v>
      </c>
      <c r="R13" s="389" t="s">
        <v>311</v>
      </c>
      <c r="S13" s="402">
        <f t="shared" si="0"/>
        <v>13225.123</v>
      </c>
      <c r="T13" s="347">
        <v>7442.6779999999999</v>
      </c>
      <c r="U13" s="347">
        <v>5782.4449999999997</v>
      </c>
      <c r="V13" s="269"/>
    </row>
    <row r="14" spans="1:22" ht="28" x14ac:dyDescent="0.15">
      <c r="A14" s="392" t="s">
        <v>303</v>
      </c>
      <c r="B14" s="393" t="s">
        <v>391</v>
      </c>
      <c r="C14" s="343" t="s">
        <v>307</v>
      </c>
      <c r="D14" s="394" t="s">
        <v>1409</v>
      </c>
      <c r="E14" s="394" t="s">
        <v>304</v>
      </c>
      <c r="F14" s="396" t="s">
        <v>1416</v>
      </c>
      <c r="G14" s="400" t="s">
        <v>1417</v>
      </c>
      <c r="H14" s="401">
        <v>302</v>
      </c>
      <c r="I14" s="401">
        <v>3164</v>
      </c>
      <c r="J14" s="401">
        <v>17902</v>
      </c>
      <c r="K14" s="401">
        <v>4279</v>
      </c>
      <c r="L14" s="401">
        <v>4276</v>
      </c>
      <c r="M14" s="401">
        <v>3</v>
      </c>
      <c r="N14" s="395"/>
      <c r="O14" s="347">
        <v>282</v>
      </c>
      <c r="P14" s="347">
        <v>1521</v>
      </c>
      <c r="Q14" s="347">
        <v>2455</v>
      </c>
      <c r="R14" s="389" t="s">
        <v>311</v>
      </c>
      <c r="S14" s="402">
        <f t="shared" si="0"/>
        <v>387.38499999999999</v>
      </c>
      <c r="T14" s="347">
        <v>387.38499999999999</v>
      </c>
      <c r="U14" s="347">
        <v>0</v>
      </c>
      <c r="V14" s="269"/>
    </row>
    <row r="15" spans="1:22" ht="84" x14ac:dyDescent="0.15">
      <c r="A15" s="392" t="s">
        <v>303</v>
      </c>
      <c r="B15" s="393" t="s">
        <v>391</v>
      </c>
      <c r="C15" s="343" t="s">
        <v>307</v>
      </c>
      <c r="D15" s="394" t="s">
        <v>1409</v>
      </c>
      <c r="E15" s="394" t="s">
        <v>304</v>
      </c>
      <c r="F15" s="397" t="s">
        <v>1418</v>
      </c>
      <c r="G15" s="393" t="s">
        <v>1419</v>
      </c>
      <c r="H15" s="401" t="s">
        <v>1420</v>
      </c>
      <c r="I15" s="401">
        <v>82</v>
      </c>
      <c r="J15" s="401">
        <v>99</v>
      </c>
      <c r="K15" s="401">
        <v>24</v>
      </c>
      <c r="L15" s="401">
        <v>24</v>
      </c>
      <c r="M15" s="401">
        <v>0</v>
      </c>
      <c r="N15" s="398" t="s">
        <v>1767</v>
      </c>
      <c r="O15" s="347">
        <v>6</v>
      </c>
      <c r="P15" s="347">
        <v>13</v>
      </c>
      <c r="Q15" s="347">
        <v>11</v>
      </c>
      <c r="R15" s="389" t="s">
        <v>311</v>
      </c>
      <c r="S15" s="402">
        <f t="shared" si="0"/>
        <v>0.98499999999999999</v>
      </c>
      <c r="T15" s="347">
        <v>0.98499999999999999</v>
      </c>
      <c r="U15" s="347">
        <v>0</v>
      </c>
      <c r="V15" s="269"/>
    </row>
    <row r="16" spans="1:22" ht="84" x14ac:dyDescent="0.15">
      <c r="A16" s="392" t="s">
        <v>303</v>
      </c>
      <c r="B16" s="393" t="s">
        <v>391</v>
      </c>
      <c r="C16" s="343" t="s">
        <v>307</v>
      </c>
      <c r="D16" s="394" t="s">
        <v>1409</v>
      </c>
      <c r="E16" s="394" t="s">
        <v>304</v>
      </c>
      <c r="F16" s="397" t="s">
        <v>1416</v>
      </c>
      <c r="G16" s="393" t="s">
        <v>1421</v>
      </c>
      <c r="H16" s="401" t="s">
        <v>1422</v>
      </c>
      <c r="I16" s="401">
        <v>4251</v>
      </c>
      <c r="J16" s="401">
        <v>16591</v>
      </c>
      <c r="K16" s="401">
        <v>1627</v>
      </c>
      <c r="L16" s="401">
        <v>1558</v>
      </c>
      <c r="M16" s="401">
        <v>69</v>
      </c>
      <c r="N16" s="398" t="s">
        <v>1767</v>
      </c>
      <c r="O16" s="347">
        <v>416</v>
      </c>
      <c r="P16" s="347">
        <v>3314</v>
      </c>
      <c r="Q16" s="347">
        <v>5627</v>
      </c>
      <c r="R16" s="389" t="s">
        <v>311</v>
      </c>
      <c r="S16" s="402">
        <f t="shared" si="0"/>
        <v>1234.05</v>
      </c>
      <c r="T16" s="347">
        <v>1184.9860000000001</v>
      </c>
      <c r="U16" s="347">
        <v>49.063999999999851</v>
      </c>
      <c r="V16" s="269"/>
    </row>
    <row r="17" spans="1:22" ht="28" x14ac:dyDescent="0.15">
      <c r="A17" s="392" t="s">
        <v>303</v>
      </c>
      <c r="B17" s="393" t="s">
        <v>391</v>
      </c>
      <c r="C17" s="343" t="s">
        <v>307</v>
      </c>
      <c r="D17" s="394" t="s">
        <v>1409</v>
      </c>
      <c r="E17" s="394" t="s">
        <v>304</v>
      </c>
      <c r="F17" s="396" t="s">
        <v>1414</v>
      </c>
      <c r="G17" s="400" t="s">
        <v>1423</v>
      </c>
      <c r="H17" s="401">
        <v>11</v>
      </c>
      <c r="I17" s="401">
        <v>107</v>
      </c>
      <c r="J17" s="401">
        <v>258</v>
      </c>
      <c r="K17" s="401">
        <v>17155</v>
      </c>
      <c r="L17" s="401">
        <v>1004</v>
      </c>
      <c r="M17" s="401">
        <v>16150</v>
      </c>
      <c r="N17" s="399"/>
      <c r="O17" s="347">
        <v>9</v>
      </c>
      <c r="P17" s="347">
        <v>47</v>
      </c>
      <c r="Q17" s="347">
        <v>190</v>
      </c>
      <c r="R17" s="389" t="s">
        <v>311</v>
      </c>
      <c r="S17" s="402">
        <f t="shared" si="0"/>
        <v>12467.865</v>
      </c>
      <c r="T17" s="347">
        <v>6829.3869999999997</v>
      </c>
      <c r="U17" s="347">
        <v>5638.4780000000001</v>
      </c>
      <c r="V17" s="269"/>
    </row>
    <row r="18" spans="1:22" ht="28" x14ac:dyDescent="0.15">
      <c r="A18" s="129" t="s">
        <v>303</v>
      </c>
      <c r="B18" s="137" t="s">
        <v>408</v>
      </c>
      <c r="C18" s="137" t="s">
        <v>307</v>
      </c>
      <c r="D18" s="138" t="s">
        <v>1424</v>
      </c>
      <c r="E18" s="126" t="s">
        <v>304</v>
      </c>
      <c r="F18" s="137" t="s">
        <v>1425</v>
      </c>
      <c r="G18" s="323" t="s">
        <v>1426</v>
      </c>
      <c r="H18" s="323">
        <v>9</v>
      </c>
      <c r="I18" s="323">
        <v>276</v>
      </c>
      <c r="J18" s="323">
        <v>276</v>
      </c>
      <c r="K18" s="323">
        <v>12884</v>
      </c>
      <c r="L18" s="323">
        <v>12389</v>
      </c>
      <c r="M18" s="323">
        <v>495</v>
      </c>
      <c r="N18" s="390"/>
      <c r="O18" s="372">
        <v>4</v>
      </c>
      <c r="P18" s="372">
        <v>24</v>
      </c>
      <c r="Q18" s="372">
        <v>24</v>
      </c>
      <c r="R18" s="110" t="s">
        <v>311</v>
      </c>
      <c r="S18" s="372">
        <f t="shared" si="0"/>
        <v>1206</v>
      </c>
      <c r="T18" s="372">
        <v>423</v>
      </c>
      <c r="U18" s="372">
        <v>783</v>
      </c>
      <c r="V18" s="372"/>
    </row>
    <row r="19" spans="1:22" ht="28" x14ac:dyDescent="0.15">
      <c r="A19" s="129" t="s">
        <v>303</v>
      </c>
      <c r="B19" s="137" t="s">
        <v>408</v>
      </c>
      <c r="C19" s="137" t="s">
        <v>307</v>
      </c>
      <c r="D19" s="138" t="s">
        <v>1424</v>
      </c>
      <c r="E19" s="126" t="s">
        <v>304</v>
      </c>
      <c r="F19" s="137" t="s">
        <v>1427</v>
      </c>
      <c r="G19" s="323" t="s">
        <v>1428</v>
      </c>
      <c r="H19" s="323">
        <v>3</v>
      </c>
      <c r="I19" s="323">
        <v>7</v>
      </c>
      <c r="J19" s="323">
        <v>131</v>
      </c>
      <c r="K19" s="323">
        <v>388</v>
      </c>
      <c r="L19" s="323">
        <v>0</v>
      </c>
      <c r="M19" s="323">
        <v>388</v>
      </c>
      <c r="N19" s="390"/>
      <c r="O19" s="372">
        <v>2</v>
      </c>
      <c r="P19" s="372">
        <v>6</v>
      </c>
      <c r="Q19" s="372">
        <v>110</v>
      </c>
      <c r="R19" s="110" t="s">
        <v>311</v>
      </c>
      <c r="S19" s="372">
        <f t="shared" si="0"/>
        <v>187</v>
      </c>
      <c r="T19" s="372">
        <v>0</v>
      </c>
      <c r="U19" s="372">
        <v>187</v>
      </c>
      <c r="V19" s="372"/>
    </row>
    <row r="20" spans="1:22" ht="42" x14ac:dyDescent="0.15">
      <c r="A20" s="129" t="s">
        <v>303</v>
      </c>
      <c r="B20" s="137" t="s">
        <v>408</v>
      </c>
      <c r="C20" s="137" t="s">
        <v>307</v>
      </c>
      <c r="D20" s="138" t="s">
        <v>1424</v>
      </c>
      <c r="E20" s="126" t="s">
        <v>304</v>
      </c>
      <c r="F20" s="137" t="s">
        <v>1429</v>
      </c>
      <c r="G20" s="323" t="s">
        <v>1430</v>
      </c>
      <c r="H20" s="323">
        <v>2</v>
      </c>
      <c r="I20" s="323">
        <v>7</v>
      </c>
      <c r="J20" s="323">
        <v>18</v>
      </c>
      <c r="K20" s="323">
        <v>22</v>
      </c>
      <c r="L20" s="323">
        <v>18</v>
      </c>
      <c r="M20" s="323">
        <v>4</v>
      </c>
      <c r="N20" s="390"/>
      <c r="O20" s="372">
        <v>1</v>
      </c>
      <c r="P20" s="372">
        <v>13</v>
      </c>
      <c r="Q20" s="372">
        <v>44</v>
      </c>
      <c r="R20" s="110" t="s">
        <v>311</v>
      </c>
      <c r="S20" s="372">
        <f t="shared" si="0"/>
        <v>27</v>
      </c>
      <c r="T20" s="372">
        <v>0</v>
      </c>
      <c r="U20" s="372">
        <v>27</v>
      </c>
      <c r="V20" s="372"/>
    </row>
    <row r="21" spans="1:22" ht="42" x14ac:dyDescent="0.15">
      <c r="A21" s="129" t="s">
        <v>303</v>
      </c>
      <c r="B21" s="137" t="s">
        <v>408</v>
      </c>
      <c r="C21" s="137" t="s">
        <v>307</v>
      </c>
      <c r="D21" s="138" t="s">
        <v>1424</v>
      </c>
      <c r="E21" s="126" t="s">
        <v>304</v>
      </c>
      <c r="F21" s="137" t="s">
        <v>1431</v>
      </c>
      <c r="G21" s="323" t="s">
        <v>1401</v>
      </c>
      <c r="H21" s="323">
        <v>2</v>
      </c>
      <c r="I21" s="323">
        <v>67</v>
      </c>
      <c r="J21" s="323">
        <v>96</v>
      </c>
      <c r="K21" s="323">
        <v>185</v>
      </c>
      <c r="L21" s="323">
        <v>185</v>
      </c>
      <c r="M21" s="323">
        <v>0</v>
      </c>
      <c r="N21" s="390"/>
      <c r="O21" s="372">
        <v>1</v>
      </c>
      <c r="P21" s="372">
        <v>8</v>
      </c>
      <c r="Q21" s="372">
        <v>20</v>
      </c>
      <c r="R21" s="110" t="s">
        <v>311</v>
      </c>
      <c r="S21" s="372">
        <f t="shared" si="0"/>
        <v>37</v>
      </c>
      <c r="T21" s="372">
        <v>0</v>
      </c>
      <c r="U21" s="372">
        <v>37</v>
      </c>
      <c r="V21" s="372"/>
    </row>
    <row r="22" spans="1:22" ht="28" x14ac:dyDescent="0.15">
      <c r="A22" s="129" t="s">
        <v>303</v>
      </c>
      <c r="B22" s="137" t="s">
        <v>408</v>
      </c>
      <c r="C22" s="137" t="s">
        <v>307</v>
      </c>
      <c r="D22" s="138" t="s">
        <v>1424</v>
      </c>
      <c r="E22" s="126" t="s">
        <v>304</v>
      </c>
      <c r="F22" s="137" t="s">
        <v>1432</v>
      </c>
      <c r="G22" s="323" t="s">
        <v>1433</v>
      </c>
      <c r="H22" s="323">
        <v>12</v>
      </c>
      <c r="I22" s="323">
        <v>159</v>
      </c>
      <c r="J22" s="323">
        <v>719</v>
      </c>
      <c r="K22" s="323">
        <v>1291</v>
      </c>
      <c r="L22" s="323">
        <v>184</v>
      </c>
      <c r="M22" s="323">
        <v>1111</v>
      </c>
      <c r="N22" s="390"/>
      <c r="O22" s="372">
        <v>8</v>
      </c>
      <c r="P22" s="372">
        <v>63</v>
      </c>
      <c r="Q22" s="372">
        <v>251</v>
      </c>
      <c r="R22" s="110" t="s">
        <v>311</v>
      </c>
      <c r="S22" s="372">
        <f t="shared" si="0"/>
        <v>388</v>
      </c>
      <c r="T22" s="372">
        <v>14</v>
      </c>
      <c r="U22" s="372">
        <v>374</v>
      </c>
      <c r="V22" s="372"/>
    </row>
    <row r="23" spans="1:22" ht="42" x14ac:dyDescent="0.15">
      <c r="A23" s="129" t="s">
        <v>303</v>
      </c>
      <c r="B23" s="137" t="s">
        <v>408</v>
      </c>
      <c r="C23" s="137" t="s">
        <v>307</v>
      </c>
      <c r="D23" s="138" t="s">
        <v>1424</v>
      </c>
      <c r="E23" s="126" t="s">
        <v>304</v>
      </c>
      <c r="F23" s="137" t="s">
        <v>1434</v>
      </c>
      <c r="G23" s="323" t="s">
        <v>1435</v>
      </c>
      <c r="H23" s="323">
        <v>3</v>
      </c>
      <c r="I23" s="323">
        <v>3</v>
      </c>
      <c r="J23" s="323">
        <v>20</v>
      </c>
      <c r="K23" s="323" t="s">
        <v>1436</v>
      </c>
      <c r="L23" s="323">
        <v>1567</v>
      </c>
      <c r="M23" s="323">
        <v>0</v>
      </c>
      <c r="N23" s="390"/>
      <c r="O23" s="372">
        <v>2</v>
      </c>
      <c r="P23" s="372">
        <v>3</v>
      </c>
      <c r="Q23" s="372">
        <v>20</v>
      </c>
      <c r="R23" s="110" t="s">
        <v>311</v>
      </c>
      <c r="S23" s="372">
        <f t="shared" si="0"/>
        <v>1889</v>
      </c>
      <c r="T23" s="372">
        <v>0</v>
      </c>
      <c r="U23" s="372">
        <v>1889</v>
      </c>
      <c r="V23" s="372"/>
    </row>
    <row r="24" spans="1:22" ht="28" x14ac:dyDescent="0.15">
      <c r="A24" s="129" t="s">
        <v>303</v>
      </c>
      <c r="B24" s="137" t="s">
        <v>408</v>
      </c>
      <c r="C24" s="137" t="s">
        <v>307</v>
      </c>
      <c r="D24" s="138" t="s">
        <v>1424</v>
      </c>
      <c r="E24" s="126" t="s">
        <v>304</v>
      </c>
      <c r="F24" s="137" t="s">
        <v>1400</v>
      </c>
      <c r="G24" s="323" t="s">
        <v>1401</v>
      </c>
      <c r="H24" s="323">
        <v>12</v>
      </c>
      <c r="I24" s="323">
        <v>236</v>
      </c>
      <c r="J24" s="323">
        <v>910</v>
      </c>
      <c r="K24" s="323">
        <v>7070</v>
      </c>
      <c r="L24" s="323">
        <v>7076</v>
      </c>
      <c r="M24" s="323">
        <v>12</v>
      </c>
      <c r="N24" s="390"/>
      <c r="O24" s="372">
        <v>8</v>
      </c>
      <c r="P24" s="372">
        <v>160</v>
      </c>
      <c r="Q24" s="372">
        <v>703</v>
      </c>
      <c r="R24" s="110" t="s">
        <v>311</v>
      </c>
      <c r="S24" s="372">
        <f t="shared" si="0"/>
        <v>4729</v>
      </c>
      <c r="T24" s="372">
        <v>178</v>
      </c>
      <c r="U24" s="372">
        <v>4551</v>
      </c>
      <c r="V24" s="372"/>
    </row>
    <row r="25" spans="1:22" ht="42" x14ac:dyDescent="0.15">
      <c r="A25" s="129" t="s">
        <v>303</v>
      </c>
      <c r="B25" s="137" t="s">
        <v>408</v>
      </c>
      <c r="C25" s="137" t="s">
        <v>307</v>
      </c>
      <c r="D25" s="138" t="s">
        <v>1424</v>
      </c>
      <c r="E25" s="126" t="s">
        <v>304</v>
      </c>
      <c r="F25" s="137" t="s">
        <v>1437</v>
      </c>
      <c r="G25" s="323" t="s">
        <v>1430</v>
      </c>
      <c r="H25" s="323">
        <v>14</v>
      </c>
      <c r="I25" s="323">
        <v>61</v>
      </c>
      <c r="J25" s="323">
        <v>277</v>
      </c>
      <c r="K25" s="323">
        <v>746</v>
      </c>
      <c r="L25" s="323">
        <v>247</v>
      </c>
      <c r="M25" s="323">
        <v>499</v>
      </c>
      <c r="N25" s="390"/>
      <c r="O25" s="372">
        <v>7</v>
      </c>
      <c r="P25" s="372">
        <v>61</v>
      </c>
      <c r="Q25" s="372">
        <v>277</v>
      </c>
      <c r="R25" s="110" t="s">
        <v>311</v>
      </c>
      <c r="S25" s="372">
        <f t="shared" si="0"/>
        <v>454</v>
      </c>
      <c r="T25" s="372">
        <v>0</v>
      </c>
      <c r="U25" s="372">
        <v>454</v>
      </c>
      <c r="V25" s="372"/>
    </row>
    <row r="26" spans="1:22" ht="28" x14ac:dyDescent="0.15">
      <c r="A26" s="129" t="s">
        <v>303</v>
      </c>
      <c r="B26" s="137" t="s">
        <v>408</v>
      </c>
      <c r="C26" s="137" t="s">
        <v>307</v>
      </c>
      <c r="D26" s="138" t="s">
        <v>1424</v>
      </c>
      <c r="E26" s="126" t="s">
        <v>304</v>
      </c>
      <c r="F26" s="137" t="s">
        <v>1438</v>
      </c>
      <c r="G26" s="323" t="s">
        <v>1433</v>
      </c>
      <c r="H26" s="323">
        <v>16</v>
      </c>
      <c r="I26" s="323">
        <v>55</v>
      </c>
      <c r="J26" s="323">
        <v>177</v>
      </c>
      <c r="K26" s="323">
        <v>407</v>
      </c>
      <c r="L26" s="323">
        <v>45</v>
      </c>
      <c r="M26" s="323">
        <v>362</v>
      </c>
      <c r="N26" s="390"/>
      <c r="O26" s="372">
        <v>7</v>
      </c>
      <c r="P26" s="372">
        <v>37</v>
      </c>
      <c r="Q26" s="372">
        <v>146</v>
      </c>
      <c r="R26" s="110" t="s">
        <v>311</v>
      </c>
      <c r="S26" s="372">
        <f t="shared" si="0"/>
        <v>190</v>
      </c>
      <c r="T26" s="372">
        <v>6</v>
      </c>
      <c r="U26" s="372">
        <v>184</v>
      </c>
      <c r="V26" s="372"/>
    </row>
    <row r="27" spans="1:22" ht="28" x14ac:dyDescent="0.15">
      <c r="A27" s="129" t="s">
        <v>303</v>
      </c>
      <c r="B27" s="137" t="s">
        <v>408</v>
      </c>
      <c r="C27" s="137" t="s">
        <v>307</v>
      </c>
      <c r="D27" s="138" t="s">
        <v>1424</v>
      </c>
      <c r="E27" s="126" t="s">
        <v>304</v>
      </c>
      <c r="F27" s="137" t="s">
        <v>1439</v>
      </c>
      <c r="G27" s="323" t="s">
        <v>1440</v>
      </c>
      <c r="H27" s="323">
        <v>4</v>
      </c>
      <c r="I27" s="323">
        <v>10</v>
      </c>
      <c r="J27" s="323">
        <v>42</v>
      </c>
      <c r="K27" s="323">
        <v>3746</v>
      </c>
      <c r="L27" s="323">
        <v>3480</v>
      </c>
      <c r="M27" s="323">
        <v>266</v>
      </c>
      <c r="N27" s="390"/>
      <c r="O27" s="372">
        <v>1</v>
      </c>
      <c r="P27" s="372">
        <v>2</v>
      </c>
      <c r="Q27" s="372">
        <v>11</v>
      </c>
      <c r="R27" s="110" t="s">
        <v>311</v>
      </c>
      <c r="S27" s="372">
        <f t="shared" si="0"/>
        <v>1907</v>
      </c>
      <c r="T27" s="372">
        <v>0</v>
      </c>
      <c r="U27" s="372">
        <v>1907</v>
      </c>
      <c r="V27" s="372"/>
    </row>
    <row r="28" spans="1:22" ht="28" x14ac:dyDescent="0.15">
      <c r="A28" s="129" t="s">
        <v>303</v>
      </c>
      <c r="B28" s="137" t="s">
        <v>408</v>
      </c>
      <c r="C28" s="137" t="s">
        <v>307</v>
      </c>
      <c r="D28" s="138" t="s">
        <v>1424</v>
      </c>
      <c r="E28" s="126" t="s">
        <v>304</v>
      </c>
      <c r="F28" s="137" t="s">
        <v>1404</v>
      </c>
      <c r="G28" s="323" t="s">
        <v>1441</v>
      </c>
      <c r="H28" s="323">
        <v>8</v>
      </c>
      <c r="I28" s="323">
        <v>38</v>
      </c>
      <c r="J28" s="323">
        <v>286</v>
      </c>
      <c r="K28" s="323">
        <v>62153</v>
      </c>
      <c r="L28" s="323">
        <v>11250</v>
      </c>
      <c r="M28" s="323">
        <v>50903</v>
      </c>
      <c r="N28" s="390"/>
      <c r="O28" s="372">
        <v>5</v>
      </c>
      <c r="P28" s="372">
        <v>30</v>
      </c>
      <c r="Q28" s="372">
        <v>204</v>
      </c>
      <c r="R28" s="110" t="s">
        <v>311</v>
      </c>
      <c r="S28" s="372">
        <f t="shared" si="0"/>
        <v>37637</v>
      </c>
      <c r="T28" s="372">
        <v>8904</v>
      </c>
      <c r="U28" s="372">
        <v>28733</v>
      </c>
      <c r="V28" s="372"/>
    </row>
    <row r="29" spans="1:22" ht="28" x14ac:dyDescent="0.15">
      <c r="A29" s="129" t="s">
        <v>303</v>
      </c>
      <c r="B29" s="137" t="s">
        <v>408</v>
      </c>
      <c r="C29" s="137" t="s">
        <v>307</v>
      </c>
      <c r="D29" s="138" t="s">
        <v>1424</v>
      </c>
      <c r="E29" s="126" t="s">
        <v>304</v>
      </c>
      <c r="F29" s="137" t="s">
        <v>1442</v>
      </c>
      <c r="G29" s="323" t="s">
        <v>1401</v>
      </c>
      <c r="H29" s="323">
        <v>2</v>
      </c>
      <c r="I29" s="323">
        <v>17</v>
      </c>
      <c r="J29" s="323">
        <v>91</v>
      </c>
      <c r="K29" s="323">
        <v>746</v>
      </c>
      <c r="L29" s="323">
        <v>746</v>
      </c>
      <c r="M29" s="323">
        <v>0</v>
      </c>
      <c r="N29" s="390"/>
      <c r="O29" s="372">
        <v>0</v>
      </c>
      <c r="P29" s="372">
        <v>0</v>
      </c>
      <c r="Q29" s="372">
        <v>0</v>
      </c>
      <c r="R29" s="110" t="s">
        <v>309</v>
      </c>
      <c r="S29" s="372">
        <f t="shared" si="0"/>
        <v>0</v>
      </c>
      <c r="T29" s="372">
        <v>0</v>
      </c>
      <c r="U29" s="372">
        <v>0</v>
      </c>
      <c r="V29" s="372"/>
    </row>
    <row r="30" spans="1:22" ht="28" x14ac:dyDescent="0.15">
      <c r="A30" s="129" t="s">
        <v>303</v>
      </c>
      <c r="B30" s="137" t="s">
        <v>408</v>
      </c>
      <c r="C30" s="137" t="s">
        <v>307</v>
      </c>
      <c r="D30" s="138" t="s">
        <v>1424</v>
      </c>
      <c r="E30" s="126" t="s">
        <v>304</v>
      </c>
      <c r="F30" s="137" t="s">
        <v>1408</v>
      </c>
      <c r="G30" s="323" t="s">
        <v>1401</v>
      </c>
      <c r="H30" s="323">
        <v>3</v>
      </c>
      <c r="I30" s="323">
        <v>97</v>
      </c>
      <c r="J30" s="323">
        <v>496</v>
      </c>
      <c r="K30" s="323">
        <v>3011</v>
      </c>
      <c r="L30" s="323">
        <v>2998</v>
      </c>
      <c r="M30" s="323">
        <v>0</v>
      </c>
      <c r="N30" s="390"/>
      <c r="O30" s="372">
        <v>2</v>
      </c>
      <c r="P30" s="372">
        <v>55</v>
      </c>
      <c r="Q30" s="372">
        <v>267</v>
      </c>
      <c r="R30" s="110" t="s">
        <v>311</v>
      </c>
      <c r="S30" s="372">
        <f t="shared" si="0"/>
        <v>1689</v>
      </c>
      <c r="T30" s="372">
        <v>0</v>
      </c>
      <c r="U30" s="372">
        <v>1689</v>
      </c>
      <c r="V30" s="372"/>
    </row>
    <row r="31" spans="1:22" ht="28" x14ac:dyDescent="0.15">
      <c r="A31" s="129" t="s">
        <v>303</v>
      </c>
      <c r="B31" s="137" t="s">
        <v>408</v>
      </c>
      <c r="C31" s="137" t="s">
        <v>307</v>
      </c>
      <c r="D31" s="138" t="s">
        <v>1424</v>
      </c>
      <c r="E31" s="126" t="s">
        <v>304</v>
      </c>
      <c r="F31" s="137" t="s">
        <v>1443</v>
      </c>
      <c r="G31" s="323" t="s">
        <v>1444</v>
      </c>
      <c r="H31" s="323">
        <v>194</v>
      </c>
      <c r="I31" s="323">
        <v>12467</v>
      </c>
      <c r="J31" s="323">
        <v>22352</v>
      </c>
      <c r="K31" s="323">
        <v>11279</v>
      </c>
      <c r="L31" s="323">
        <v>10903</v>
      </c>
      <c r="M31" s="323">
        <v>383</v>
      </c>
      <c r="N31" s="390"/>
      <c r="O31" s="372">
        <v>173</v>
      </c>
      <c r="P31" s="372">
        <v>10554</v>
      </c>
      <c r="Q31" s="372">
        <v>22142</v>
      </c>
      <c r="R31" s="110" t="s">
        <v>311</v>
      </c>
      <c r="S31" s="372">
        <f t="shared" si="0"/>
        <v>8663</v>
      </c>
      <c r="T31" s="372">
        <v>7980</v>
      </c>
      <c r="U31" s="372">
        <v>683</v>
      </c>
      <c r="V31" s="372"/>
    </row>
    <row r="32" spans="1:22" ht="42" x14ac:dyDescent="0.15">
      <c r="A32" s="129" t="s">
        <v>303</v>
      </c>
      <c r="B32" s="137" t="s">
        <v>408</v>
      </c>
      <c r="C32" s="137" t="s">
        <v>307</v>
      </c>
      <c r="D32" s="138" t="s">
        <v>1424</v>
      </c>
      <c r="E32" s="126" t="s">
        <v>304</v>
      </c>
      <c r="F32" s="137" t="s">
        <v>1445</v>
      </c>
      <c r="G32" s="323" t="s">
        <v>1430</v>
      </c>
      <c r="H32" s="323">
        <v>1</v>
      </c>
      <c r="I32" s="323">
        <v>1</v>
      </c>
      <c r="J32" s="323">
        <v>1</v>
      </c>
      <c r="K32" s="323">
        <v>0</v>
      </c>
      <c r="L32" s="323">
        <v>0</v>
      </c>
      <c r="M32" s="323">
        <v>0</v>
      </c>
      <c r="N32" s="390"/>
      <c r="O32" s="372">
        <v>0</v>
      </c>
      <c r="P32" s="372">
        <v>0</v>
      </c>
      <c r="Q32" s="372">
        <v>0</v>
      </c>
      <c r="R32" s="110" t="s">
        <v>309</v>
      </c>
      <c r="S32" s="372">
        <f t="shared" si="0"/>
        <v>0</v>
      </c>
      <c r="T32" s="372">
        <v>0</v>
      </c>
      <c r="U32" s="372">
        <v>0</v>
      </c>
      <c r="V32" s="372"/>
    </row>
    <row r="33" spans="1:22" ht="28" x14ac:dyDescent="0.15">
      <c r="A33" s="129" t="s">
        <v>303</v>
      </c>
      <c r="B33" s="137" t="s">
        <v>408</v>
      </c>
      <c r="C33" s="137" t="s">
        <v>307</v>
      </c>
      <c r="D33" s="138" t="s">
        <v>1424</v>
      </c>
      <c r="E33" s="126" t="s">
        <v>304</v>
      </c>
      <c r="F33" s="137" t="s">
        <v>1446</v>
      </c>
      <c r="G33" s="323" t="s">
        <v>1430</v>
      </c>
      <c r="H33" s="323">
        <v>20</v>
      </c>
      <c r="I33" s="323">
        <v>372</v>
      </c>
      <c r="J33" s="323">
        <v>1368</v>
      </c>
      <c r="K33" s="323">
        <v>2836</v>
      </c>
      <c r="L33" s="323">
        <v>7</v>
      </c>
      <c r="M33" s="323">
        <v>2829</v>
      </c>
      <c r="N33" s="390"/>
      <c r="O33" s="372">
        <v>16</v>
      </c>
      <c r="P33" s="372">
        <v>350</v>
      </c>
      <c r="Q33" s="372">
        <v>1625</v>
      </c>
      <c r="R33" s="110" t="s">
        <v>311</v>
      </c>
      <c r="S33" s="372">
        <f t="shared" si="0"/>
        <v>1555</v>
      </c>
      <c r="T33" s="372">
        <v>3</v>
      </c>
      <c r="U33" s="372">
        <v>1552</v>
      </c>
      <c r="V33" s="372"/>
    </row>
    <row r="34" spans="1:22" ht="42" x14ac:dyDescent="0.15">
      <c r="A34" s="129" t="s">
        <v>303</v>
      </c>
      <c r="B34" s="137" t="s">
        <v>601</v>
      </c>
      <c r="C34" s="137" t="s">
        <v>602</v>
      </c>
      <c r="D34" s="138" t="s">
        <v>1447</v>
      </c>
      <c r="E34" s="126" t="s">
        <v>304</v>
      </c>
      <c r="F34" s="137" t="s">
        <v>1448</v>
      </c>
      <c r="G34" s="323" t="s">
        <v>1449</v>
      </c>
      <c r="H34" s="323">
        <v>2</v>
      </c>
      <c r="I34" s="323">
        <v>4</v>
      </c>
      <c r="J34" s="323">
        <v>92</v>
      </c>
      <c r="K34" s="323">
        <v>1932</v>
      </c>
      <c r="L34" s="323">
        <v>1445</v>
      </c>
      <c r="M34" s="323">
        <v>487</v>
      </c>
      <c r="N34" s="390"/>
      <c r="O34" s="372">
        <v>2</v>
      </c>
      <c r="P34" s="372">
        <v>4</v>
      </c>
      <c r="Q34" s="372">
        <v>76</v>
      </c>
      <c r="R34" s="110" t="s">
        <v>311</v>
      </c>
      <c r="S34" s="372">
        <f t="shared" si="0"/>
        <v>1687</v>
      </c>
      <c r="T34" s="372">
        <v>315</v>
      </c>
      <c r="U34" s="372">
        <v>1372</v>
      </c>
      <c r="V34" s="372"/>
    </row>
    <row r="35" spans="1:22" ht="28" x14ac:dyDescent="0.15">
      <c r="A35" s="129" t="s">
        <v>303</v>
      </c>
      <c r="B35" s="137" t="s">
        <v>483</v>
      </c>
      <c r="C35" s="137" t="s">
        <v>307</v>
      </c>
      <c r="D35" s="138" t="s">
        <v>1450</v>
      </c>
      <c r="E35" s="126" t="s">
        <v>304</v>
      </c>
      <c r="F35" s="137" t="s">
        <v>1451</v>
      </c>
      <c r="G35" s="323" t="s">
        <v>1452</v>
      </c>
      <c r="H35" s="323">
        <v>2</v>
      </c>
      <c r="I35" s="323">
        <v>3</v>
      </c>
      <c r="J35" s="323">
        <v>64</v>
      </c>
      <c r="K35" s="323">
        <v>34</v>
      </c>
      <c r="L35" s="323">
        <v>0</v>
      </c>
      <c r="M35" s="323">
        <v>34</v>
      </c>
      <c r="N35" s="390"/>
      <c r="O35" s="372">
        <v>1</v>
      </c>
      <c r="P35" s="372">
        <v>5</v>
      </c>
      <c r="Q35" s="372">
        <v>157</v>
      </c>
      <c r="R35" s="110" t="s">
        <v>311</v>
      </c>
      <c r="S35" s="372">
        <f t="shared" si="0"/>
        <v>103</v>
      </c>
      <c r="T35" s="372">
        <v>0</v>
      </c>
      <c r="U35" s="372">
        <v>103</v>
      </c>
      <c r="V35" s="372"/>
    </row>
    <row r="36" spans="1:22" ht="28" x14ac:dyDescent="0.15">
      <c r="A36" s="129" t="s">
        <v>303</v>
      </c>
      <c r="B36" s="137" t="s">
        <v>483</v>
      </c>
      <c r="C36" s="137" t="s">
        <v>307</v>
      </c>
      <c r="D36" s="138" t="s">
        <v>1450</v>
      </c>
      <c r="E36" s="126" t="s">
        <v>304</v>
      </c>
      <c r="F36" s="137" t="s">
        <v>1427</v>
      </c>
      <c r="G36" s="323" t="s">
        <v>1430</v>
      </c>
      <c r="H36" s="323">
        <v>4</v>
      </c>
      <c r="I36" s="323">
        <v>6</v>
      </c>
      <c r="J36" s="323">
        <v>147</v>
      </c>
      <c r="K36" s="323">
        <v>247</v>
      </c>
      <c r="L36" s="323">
        <v>0</v>
      </c>
      <c r="M36" s="323">
        <v>247</v>
      </c>
      <c r="N36" s="390"/>
      <c r="O36" s="372">
        <v>2</v>
      </c>
      <c r="P36" s="372">
        <v>7</v>
      </c>
      <c r="Q36" s="372">
        <v>101</v>
      </c>
      <c r="R36" s="110" t="s">
        <v>311</v>
      </c>
      <c r="S36" s="372">
        <f t="shared" si="0"/>
        <v>216</v>
      </c>
      <c r="T36" s="372">
        <v>0</v>
      </c>
      <c r="U36" s="372">
        <v>216</v>
      </c>
      <c r="V36" s="372"/>
    </row>
    <row r="37" spans="1:22" ht="28" x14ac:dyDescent="0.15">
      <c r="A37" s="129" t="s">
        <v>303</v>
      </c>
      <c r="B37" s="137" t="s">
        <v>483</v>
      </c>
      <c r="C37" s="137" t="s">
        <v>307</v>
      </c>
      <c r="D37" s="138" t="s">
        <v>1450</v>
      </c>
      <c r="E37" s="126" t="s">
        <v>304</v>
      </c>
      <c r="F37" s="137" t="s">
        <v>1404</v>
      </c>
      <c r="G37" s="323" t="s">
        <v>1453</v>
      </c>
      <c r="H37" s="323">
        <v>4</v>
      </c>
      <c r="I37" s="323">
        <v>14</v>
      </c>
      <c r="J37" s="323">
        <v>153</v>
      </c>
      <c r="K37" s="323">
        <v>29655</v>
      </c>
      <c r="L37" s="323">
        <v>6441</v>
      </c>
      <c r="M37" s="323">
        <v>23214</v>
      </c>
      <c r="N37" s="390"/>
      <c r="O37" s="372">
        <v>3</v>
      </c>
      <c r="P37" s="372">
        <v>11</v>
      </c>
      <c r="Q37" s="372">
        <v>88</v>
      </c>
      <c r="R37" s="110" t="s">
        <v>311</v>
      </c>
      <c r="S37" s="372">
        <f t="shared" si="0"/>
        <v>25544</v>
      </c>
      <c r="T37" s="372">
        <v>1912</v>
      </c>
      <c r="U37" s="372">
        <v>23632</v>
      </c>
      <c r="V37" s="372"/>
    </row>
    <row r="38" spans="1:22" ht="28" x14ac:dyDescent="0.15">
      <c r="A38" s="129" t="s">
        <v>303</v>
      </c>
      <c r="B38" s="137" t="s">
        <v>483</v>
      </c>
      <c r="C38" s="137" t="s">
        <v>307</v>
      </c>
      <c r="D38" s="138" t="s">
        <v>1454</v>
      </c>
      <c r="E38" s="126" t="s">
        <v>304</v>
      </c>
      <c r="F38" s="137" t="s">
        <v>1427</v>
      </c>
      <c r="G38" s="323" t="s">
        <v>1428</v>
      </c>
      <c r="H38" s="323">
        <v>4</v>
      </c>
      <c r="I38" s="323">
        <v>11</v>
      </c>
      <c r="J38" s="323">
        <v>182</v>
      </c>
      <c r="K38" s="323">
        <v>291</v>
      </c>
      <c r="L38" s="323">
        <v>0</v>
      </c>
      <c r="M38" s="323">
        <v>291</v>
      </c>
      <c r="N38" s="390"/>
      <c r="O38" s="372">
        <v>2</v>
      </c>
      <c r="P38" s="372">
        <v>8</v>
      </c>
      <c r="Q38" s="372">
        <v>144</v>
      </c>
      <c r="R38" s="110" t="s">
        <v>311</v>
      </c>
      <c r="S38" s="372">
        <f t="shared" si="0"/>
        <v>257</v>
      </c>
      <c r="T38" s="372">
        <v>0</v>
      </c>
      <c r="U38" s="372">
        <v>257</v>
      </c>
      <c r="V38" s="372"/>
    </row>
    <row r="39" spans="1:22" ht="28" x14ac:dyDescent="0.15">
      <c r="A39" s="129" t="s">
        <v>303</v>
      </c>
      <c r="B39" s="137" t="s">
        <v>483</v>
      </c>
      <c r="C39" s="137" t="s">
        <v>307</v>
      </c>
      <c r="D39" s="138" t="s">
        <v>1454</v>
      </c>
      <c r="E39" s="126" t="s">
        <v>304</v>
      </c>
      <c r="F39" s="137" t="s">
        <v>1404</v>
      </c>
      <c r="G39" s="323" t="s">
        <v>1455</v>
      </c>
      <c r="H39" s="323">
        <v>3</v>
      </c>
      <c r="I39" s="323">
        <v>7</v>
      </c>
      <c r="J39" s="323">
        <v>52</v>
      </c>
      <c r="K39" s="323">
        <v>11205</v>
      </c>
      <c r="L39" s="323">
        <v>1888</v>
      </c>
      <c r="M39" s="323">
        <v>9317</v>
      </c>
      <c r="N39" s="390"/>
      <c r="O39" s="372">
        <v>3</v>
      </c>
      <c r="P39" s="372">
        <v>4</v>
      </c>
      <c r="Q39" s="372">
        <v>29</v>
      </c>
      <c r="R39" s="110" t="s">
        <v>311</v>
      </c>
      <c r="S39" s="372">
        <f t="shared" si="0"/>
        <v>9100</v>
      </c>
      <c r="T39" s="372">
        <v>38</v>
      </c>
      <c r="U39" s="372">
        <v>9062</v>
      </c>
      <c r="V39" s="372"/>
    </row>
    <row r="40" spans="1:22" ht="28" x14ac:dyDescent="0.15">
      <c r="A40" s="129" t="s">
        <v>303</v>
      </c>
      <c r="B40" s="137" t="s">
        <v>483</v>
      </c>
      <c r="C40" s="137" t="s">
        <v>307</v>
      </c>
      <c r="D40" s="138" t="s">
        <v>1456</v>
      </c>
      <c r="E40" s="126" t="s">
        <v>304</v>
      </c>
      <c r="F40" s="137" t="s">
        <v>1404</v>
      </c>
      <c r="G40" s="323" t="s">
        <v>1457</v>
      </c>
      <c r="H40" s="323">
        <v>3</v>
      </c>
      <c r="I40" s="323">
        <v>2</v>
      </c>
      <c r="J40" s="323">
        <v>8</v>
      </c>
      <c r="K40" s="323">
        <v>187</v>
      </c>
      <c r="L40" s="323">
        <v>32</v>
      </c>
      <c r="M40" s="323">
        <v>155</v>
      </c>
      <c r="N40" s="390"/>
      <c r="O40" s="372">
        <v>3</v>
      </c>
      <c r="P40" s="372">
        <v>3</v>
      </c>
      <c r="Q40" s="372">
        <v>12</v>
      </c>
      <c r="R40" s="110" t="s">
        <v>311</v>
      </c>
      <c r="S40" s="372">
        <f t="shared" si="0"/>
        <v>1624</v>
      </c>
      <c r="T40" s="372">
        <v>137</v>
      </c>
      <c r="U40" s="372">
        <v>1487</v>
      </c>
      <c r="V40" s="372"/>
    </row>
    <row r="41" spans="1:22" ht="28" x14ac:dyDescent="0.15">
      <c r="A41" s="129" t="s">
        <v>303</v>
      </c>
      <c r="B41" s="137" t="s">
        <v>483</v>
      </c>
      <c r="C41" s="137" t="s">
        <v>307</v>
      </c>
      <c r="D41" s="138" t="s">
        <v>1458</v>
      </c>
      <c r="E41" s="126" t="s">
        <v>304</v>
      </c>
      <c r="F41" s="137" t="s">
        <v>1404</v>
      </c>
      <c r="G41" s="323" t="s">
        <v>1457</v>
      </c>
      <c r="H41" s="323">
        <v>4</v>
      </c>
      <c r="I41" s="323">
        <v>5</v>
      </c>
      <c r="J41" s="323">
        <v>22</v>
      </c>
      <c r="K41" s="323">
        <v>1639</v>
      </c>
      <c r="L41" s="323">
        <v>159</v>
      </c>
      <c r="M41" s="323">
        <v>1480</v>
      </c>
      <c r="N41" s="390"/>
      <c r="O41" s="372">
        <v>3</v>
      </c>
      <c r="P41" s="372">
        <v>4</v>
      </c>
      <c r="Q41" s="372">
        <v>45</v>
      </c>
      <c r="R41" s="110" t="s">
        <v>311</v>
      </c>
      <c r="S41" s="372">
        <f t="shared" si="0"/>
        <v>5691</v>
      </c>
      <c r="T41" s="372">
        <v>1090</v>
      </c>
      <c r="U41" s="372">
        <v>4601</v>
      </c>
      <c r="V41" s="372"/>
    </row>
    <row r="42" spans="1:22" ht="28" x14ac:dyDescent="0.15">
      <c r="A42" s="129" t="s">
        <v>303</v>
      </c>
      <c r="B42" s="137" t="s">
        <v>483</v>
      </c>
      <c r="C42" s="137" t="s">
        <v>307</v>
      </c>
      <c r="D42" s="138" t="s">
        <v>1459</v>
      </c>
      <c r="E42" s="126" t="s">
        <v>304</v>
      </c>
      <c r="F42" s="137" t="s">
        <v>1404</v>
      </c>
      <c r="G42" s="323" t="s">
        <v>1460</v>
      </c>
      <c r="H42" s="323">
        <v>1</v>
      </c>
      <c r="I42" s="323">
        <v>1</v>
      </c>
      <c r="J42" s="323">
        <v>1</v>
      </c>
      <c r="K42" s="323">
        <v>12</v>
      </c>
      <c r="L42" s="323">
        <v>-9</v>
      </c>
      <c r="M42" s="323">
        <v>12</v>
      </c>
      <c r="N42" s="390"/>
      <c r="O42" s="372">
        <v>1</v>
      </c>
      <c r="P42" s="372">
        <v>1</v>
      </c>
      <c r="Q42" s="372">
        <v>1</v>
      </c>
      <c r="R42" s="110" t="s">
        <v>311</v>
      </c>
      <c r="S42" s="372">
        <f t="shared" si="0"/>
        <v>2</v>
      </c>
      <c r="T42" s="372">
        <v>0</v>
      </c>
      <c r="U42" s="372">
        <v>2</v>
      </c>
      <c r="V42" s="372"/>
    </row>
    <row r="43" spans="1:22" ht="28" x14ac:dyDescent="0.15">
      <c r="A43" s="129" t="s">
        <v>303</v>
      </c>
      <c r="B43" s="137" t="s">
        <v>483</v>
      </c>
      <c r="C43" s="137" t="s">
        <v>307</v>
      </c>
      <c r="D43" s="138" t="s">
        <v>1461</v>
      </c>
      <c r="E43" s="126" t="s">
        <v>304</v>
      </c>
      <c r="F43" s="137" t="s">
        <v>1402</v>
      </c>
      <c r="G43" s="323" t="s">
        <v>1403</v>
      </c>
      <c r="H43" s="323">
        <v>6</v>
      </c>
      <c r="I43" s="323">
        <v>16</v>
      </c>
      <c r="J43" s="323">
        <v>373</v>
      </c>
      <c r="K43" s="323">
        <v>7314</v>
      </c>
      <c r="L43" s="323">
        <v>4412</v>
      </c>
      <c r="M43" s="323">
        <v>2902</v>
      </c>
      <c r="N43" s="390"/>
      <c r="O43" s="372">
        <v>3</v>
      </c>
      <c r="P43" s="372">
        <v>11</v>
      </c>
      <c r="Q43" s="372">
        <v>400</v>
      </c>
      <c r="R43" s="110" t="s">
        <v>311</v>
      </c>
      <c r="S43" s="372">
        <f t="shared" si="0"/>
        <v>6557</v>
      </c>
      <c r="T43" s="372">
        <v>6435</v>
      </c>
      <c r="U43" s="372">
        <v>122</v>
      </c>
      <c r="V43" s="372"/>
    </row>
    <row r="44" spans="1:22" ht="42" x14ac:dyDescent="0.15">
      <c r="A44" s="129" t="s">
        <v>303</v>
      </c>
      <c r="B44" s="137" t="s">
        <v>483</v>
      </c>
      <c r="C44" s="137" t="s">
        <v>307</v>
      </c>
      <c r="D44" s="138" t="s">
        <v>1461</v>
      </c>
      <c r="E44" s="126" t="s">
        <v>304</v>
      </c>
      <c r="F44" s="137" t="s">
        <v>1462</v>
      </c>
      <c r="G44" s="323" t="s">
        <v>1463</v>
      </c>
      <c r="H44" s="323">
        <v>1</v>
      </c>
      <c r="I44" s="323">
        <v>1</v>
      </c>
      <c r="J44" s="323">
        <v>22</v>
      </c>
      <c r="K44" s="323">
        <v>851</v>
      </c>
      <c r="L44" s="323">
        <v>851</v>
      </c>
      <c r="M44" s="323">
        <v>0</v>
      </c>
      <c r="N44" s="390"/>
      <c r="O44" s="372">
        <v>0</v>
      </c>
      <c r="P44" s="372">
        <v>0</v>
      </c>
      <c r="Q44" s="372">
        <v>0</v>
      </c>
      <c r="R44" s="110" t="s">
        <v>311</v>
      </c>
      <c r="S44" s="372">
        <f t="shared" si="0"/>
        <v>0</v>
      </c>
      <c r="T44" s="372">
        <v>0</v>
      </c>
      <c r="U44" s="372">
        <v>0</v>
      </c>
      <c r="V44" s="372" t="s">
        <v>1692</v>
      </c>
    </row>
    <row r="45" spans="1:22" ht="28" x14ac:dyDescent="0.15">
      <c r="A45" s="129" t="s">
        <v>303</v>
      </c>
      <c r="B45" s="137" t="s">
        <v>483</v>
      </c>
      <c r="C45" s="137" t="s">
        <v>307</v>
      </c>
      <c r="D45" s="138" t="s">
        <v>1461</v>
      </c>
      <c r="E45" s="126" t="s">
        <v>304</v>
      </c>
      <c r="F45" s="137" t="s">
        <v>1404</v>
      </c>
      <c r="G45" s="323" t="s">
        <v>1464</v>
      </c>
      <c r="H45" s="323">
        <v>3</v>
      </c>
      <c r="I45" s="323">
        <v>2</v>
      </c>
      <c r="J45" s="323">
        <v>12</v>
      </c>
      <c r="K45" s="323">
        <v>2423</v>
      </c>
      <c r="L45" s="323">
        <v>0</v>
      </c>
      <c r="M45" s="323">
        <v>2423</v>
      </c>
      <c r="N45" s="390"/>
      <c r="O45" s="372">
        <v>1</v>
      </c>
      <c r="P45" s="372">
        <v>1</v>
      </c>
      <c r="Q45" s="372">
        <v>1</v>
      </c>
      <c r="R45" s="110" t="s">
        <v>311</v>
      </c>
      <c r="S45" s="372">
        <f t="shared" si="0"/>
        <v>602</v>
      </c>
      <c r="T45" s="372">
        <v>0</v>
      </c>
      <c r="U45" s="372">
        <v>602</v>
      </c>
      <c r="V45" s="372"/>
    </row>
    <row r="46" spans="1:22" ht="28" x14ac:dyDescent="0.15">
      <c r="A46" s="129" t="s">
        <v>303</v>
      </c>
      <c r="B46" s="137" t="s">
        <v>630</v>
      </c>
      <c r="C46" s="137" t="s">
        <v>631</v>
      </c>
      <c r="D46" s="138" t="s">
        <v>1465</v>
      </c>
      <c r="E46" s="126" t="s">
        <v>304</v>
      </c>
      <c r="F46" s="137" t="s">
        <v>1466</v>
      </c>
      <c r="G46" s="323" t="s">
        <v>1467</v>
      </c>
      <c r="H46" s="323">
        <v>3</v>
      </c>
      <c r="I46" s="323">
        <v>9</v>
      </c>
      <c r="J46" s="323">
        <v>153</v>
      </c>
      <c r="K46" s="323">
        <v>23059</v>
      </c>
      <c r="L46" s="323">
        <v>0</v>
      </c>
      <c r="M46" s="323">
        <v>23059</v>
      </c>
      <c r="N46" s="390"/>
      <c r="O46" s="372">
        <v>1</v>
      </c>
      <c r="P46" s="372">
        <v>6</v>
      </c>
      <c r="Q46" s="372">
        <v>107</v>
      </c>
      <c r="R46" s="110" t="s">
        <v>311</v>
      </c>
      <c r="S46" s="372">
        <f t="shared" si="0"/>
        <v>12063</v>
      </c>
      <c r="T46" s="372">
        <v>0</v>
      </c>
      <c r="U46" s="372">
        <v>12063</v>
      </c>
      <c r="V46" s="372"/>
    </row>
    <row r="47" spans="1:22" ht="28" x14ac:dyDescent="0.15">
      <c r="A47" s="129" t="s">
        <v>303</v>
      </c>
      <c r="B47" s="137" t="s">
        <v>630</v>
      </c>
      <c r="C47" s="137" t="s">
        <v>676</v>
      </c>
      <c r="D47" s="138" t="s">
        <v>1468</v>
      </c>
      <c r="E47" s="126" t="s">
        <v>304</v>
      </c>
      <c r="F47" s="137" t="s">
        <v>1466</v>
      </c>
      <c r="G47" s="323" t="s">
        <v>1469</v>
      </c>
      <c r="H47" s="323">
        <v>1</v>
      </c>
      <c r="I47" s="323">
        <v>2</v>
      </c>
      <c r="J47" s="323">
        <v>30</v>
      </c>
      <c r="K47" s="323">
        <v>3312</v>
      </c>
      <c r="L47" s="323">
        <v>0</v>
      </c>
      <c r="M47" s="323">
        <v>3312</v>
      </c>
      <c r="N47" s="390"/>
      <c r="O47" s="372">
        <v>1</v>
      </c>
      <c r="P47" s="372">
        <v>4</v>
      </c>
      <c r="Q47" s="372">
        <v>84</v>
      </c>
      <c r="R47" s="110" t="s">
        <v>309</v>
      </c>
      <c r="S47" s="372">
        <f t="shared" si="0"/>
        <v>17041</v>
      </c>
      <c r="T47" s="372">
        <v>0</v>
      </c>
      <c r="U47" s="372">
        <v>17041</v>
      </c>
      <c r="V47" s="372"/>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K17"/>
  <sheetViews>
    <sheetView workbookViewId="0">
      <selection activeCell="K32" sqref="K32"/>
    </sheetView>
  </sheetViews>
  <sheetFormatPr baseColWidth="10" defaultColWidth="9.1640625" defaultRowHeight="13" x14ac:dyDescent="0.15"/>
  <cols>
    <col min="1" max="1" width="9.1640625" style="14"/>
    <col min="2" max="2" width="37" style="14" bestFit="1" customWidth="1"/>
    <col min="3" max="3" width="9.1640625" style="14"/>
    <col min="4" max="4" width="11" style="14" customWidth="1"/>
    <col min="5" max="5" width="33" style="14" bestFit="1" customWidth="1"/>
    <col min="6" max="6" width="11.5" style="14" customWidth="1"/>
    <col min="7" max="7" width="15.5" style="14" customWidth="1"/>
    <col min="8" max="8" width="9.1640625" style="14"/>
    <col min="9" max="9" width="13.1640625" style="14" customWidth="1"/>
    <col min="10" max="10" width="15.83203125" style="14" customWidth="1"/>
    <col min="11" max="11" width="27.1640625" style="14" customWidth="1"/>
    <col min="12" max="16384" width="9.1640625" style="14"/>
  </cols>
  <sheetData>
    <row r="1" spans="1:11" ht="14" thickBot="1" x14ac:dyDescent="0.2">
      <c r="A1" s="63" t="s">
        <v>201</v>
      </c>
      <c r="B1" s="65"/>
      <c r="C1" s="65"/>
      <c r="D1" s="65"/>
      <c r="E1" s="65"/>
      <c r="F1" s="65"/>
      <c r="G1" s="65"/>
      <c r="H1" s="65"/>
      <c r="I1" s="65"/>
      <c r="J1" s="65"/>
      <c r="K1" s="65"/>
    </row>
    <row r="2" spans="1:11" x14ac:dyDescent="0.15">
      <c r="A2" s="65"/>
      <c r="J2" s="54" t="s">
        <v>1</v>
      </c>
      <c r="K2" s="31" t="s">
        <v>2</v>
      </c>
    </row>
    <row r="3" spans="1:11" ht="14" thickBot="1" x14ac:dyDescent="0.2">
      <c r="J3" s="9" t="s">
        <v>3</v>
      </c>
      <c r="K3" s="32">
        <v>2021</v>
      </c>
    </row>
    <row r="4" spans="1:11" ht="57" thickBot="1" x14ac:dyDescent="0.2">
      <c r="A4" s="50" t="s">
        <v>4</v>
      </c>
      <c r="B4" s="50" t="s">
        <v>7</v>
      </c>
      <c r="C4" s="33" t="s">
        <v>76</v>
      </c>
      <c r="D4" s="33" t="s">
        <v>5</v>
      </c>
      <c r="E4" s="73" t="s">
        <v>202</v>
      </c>
      <c r="F4" s="73" t="s">
        <v>203</v>
      </c>
      <c r="G4" s="73" t="s">
        <v>204</v>
      </c>
      <c r="H4" s="73" t="s">
        <v>205</v>
      </c>
      <c r="I4" s="73" t="s">
        <v>206</v>
      </c>
      <c r="J4" s="73" t="s">
        <v>207</v>
      </c>
      <c r="K4" s="73" t="s">
        <v>15</v>
      </c>
    </row>
    <row r="5" spans="1:11" ht="14" x14ac:dyDescent="0.15">
      <c r="A5" s="129" t="s">
        <v>303</v>
      </c>
      <c r="B5" s="139" t="s">
        <v>306</v>
      </c>
      <c r="C5" s="140" t="s">
        <v>1399</v>
      </c>
      <c r="D5" s="118" t="s">
        <v>304</v>
      </c>
      <c r="E5" s="118" t="s">
        <v>1470</v>
      </c>
      <c r="F5" s="141">
        <v>6</v>
      </c>
      <c r="G5" s="141">
        <v>9</v>
      </c>
      <c r="H5" s="141">
        <v>6721</v>
      </c>
      <c r="I5" s="141">
        <v>4337</v>
      </c>
      <c r="J5" s="141">
        <v>2384</v>
      </c>
      <c r="K5" s="141"/>
    </row>
    <row r="6" spans="1:11" ht="14" x14ac:dyDescent="0.15">
      <c r="A6" s="129" t="s">
        <v>303</v>
      </c>
      <c r="B6" s="142" t="s">
        <v>306</v>
      </c>
      <c r="C6" s="143" t="s">
        <v>1399</v>
      </c>
      <c r="D6" s="118" t="s">
        <v>304</v>
      </c>
      <c r="E6" s="145" t="s">
        <v>1471</v>
      </c>
      <c r="F6" s="144">
        <v>1</v>
      </c>
      <c r="G6" s="144">
        <v>4</v>
      </c>
      <c r="H6" s="144">
        <v>12141</v>
      </c>
      <c r="I6" s="144">
        <v>11954</v>
      </c>
      <c r="J6" s="144">
        <v>187</v>
      </c>
      <c r="K6" s="144"/>
    </row>
    <row r="7" spans="1:11" ht="14" x14ac:dyDescent="0.15">
      <c r="A7" s="129" t="s">
        <v>303</v>
      </c>
      <c r="B7" s="142" t="s">
        <v>351</v>
      </c>
      <c r="C7" s="143" t="s">
        <v>1406</v>
      </c>
      <c r="D7" s="118" t="s">
        <v>304</v>
      </c>
      <c r="E7" s="137" t="s">
        <v>1472</v>
      </c>
      <c r="F7" s="69">
        <v>5</v>
      </c>
      <c r="G7" s="69">
        <v>49</v>
      </c>
      <c r="H7" s="69">
        <v>280</v>
      </c>
      <c r="I7" s="69">
        <v>280</v>
      </c>
      <c r="J7" s="69">
        <v>0</v>
      </c>
      <c r="K7" s="69"/>
    </row>
    <row r="8" spans="1:11" ht="14" x14ac:dyDescent="0.15">
      <c r="A8" s="129" t="s">
        <v>303</v>
      </c>
      <c r="B8" s="142" t="s">
        <v>351</v>
      </c>
      <c r="C8" s="143" t="s">
        <v>1406</v>
      </c>
      <c r="D8" s="118" t="s">
        <v>304</v>
      </c>
      <c r="E8" s="145" t="s">
        <v>1473</v>
      </c>
      <c r="F8" s="144">
        <v>3</v>
      </c>
      <c r="G8" s="144">
        <v>3</v>
      </c>
      <c r="H8" s="144">
        <v>136</v>
      </c>
      <c r="I8" s="144">
        <v>136</v>
      </c>
      <c r="J8" s="144">
        <v>0</v>
      </c>
      <c r="K8" s="144"/>
    </row>
    <row r="9" spans="1:11" ht="130" customHeight="1" x14ac:dyDescent="0.15">
      <c r="A9" s="129" t="s">
        <v>303</v>
      </c>
      <c r="B9" s="142" t="s">
        <v>391</v>
      </c>
      <c r="C9" s="143" t="s">
        <v>716</v>
      </c>
      <c r="D9" s="118" t="s">
        <v>304</v>
      </c>
      <c r="E9" s="145" t="s">
        <v>1474</v>
      </c>
      <c r="F9" s="144">
        <v>118</v>
      </c>
      <c r="G9" s="144">
        <v>19000</v>
      </c>
      <c r="H9" s="144">
        <v>23000</v>
      </c>
      <c r="I9" s="144">
        <v>23000</v>
      </c>
      <c r="J9" s="144">
        <v>0</v>
      </c>
      <c r="K9" s="144" t="s">
        <v>1475</v>
      </c>
    </row>
    <row r="10" spans="1:11" ht="28" x14ac:dyDescent="0.15">
      <c r="A10" s="129" t="s">
        <v>303</v>
      </c>
      <c r="B10" s="142" t="s">
        <v>408</v>
      </c>
      <c r="C10" s="143" t="s">
        <v>1424</v>
      </c>
      <c r="D10" s="118" t="s">
        <v>304</v>
      </c>
      <c r="E10" s="145" t="s">
        <v>1476</v>
      </c>
      <c r="F10" s="144">
        <v>9</v>
      </c>
      <c r="G10" s="144">
        <v>240</v>
      </c>
      <c r="H10" s="144">
        <v>7103</v>
      </c>
      <c r="I10" s="144">
        <v>7087</v>
      </c>
      <c r="J10" s="144">
        <v>16</v>
      </c>
      <c r="K10" s="144"/>
    </row>
    <row r="11" spans="1:11" ht="28" x14ac:dyDescent="0.15">
      <c r="A11" s="129" t="s">
        <v>303</v>
      </c>
      <c r="B11" s="142" t="s">
        <v>408</v>
      </c>
      <c r="C11" s="143" t="s">
        <v>1424</v>
      </c>
      <c r="D11" s="118" t="s">
        <v>304</v>
      </c>
      <c r="E11" s="145" t="s">
        <v>1472</v>
      </c>
      <c r="F11" s="144">
        <v>30</v>
      </c>
      <c r="G11" s="144">
        <v>868</v>
      </c>
      <c r="H11" s="144">
        <v>10803</v>
      </c>
      <c r="I11" s="144">
        <v>10794</v>
      </c>
      <c r="J11" s="144">
        <v>9</v>
      </c>
      <c r="K11" s="144"/>
    </row>
    <row r="12" spans="1:11" ht="28" x14ac:dyDescent="0.15">
      <c r="A12" s="129" t="s">
        <v>303</v>
      </c>
      <c r="B12" s="142" t="s">
        <v>408</v>
      </c>
      <c r="C12" s="143" t="s">
        <v>1424</v>
      </c>
      <c r="D12" s="118" t="s">
        <v>304</v>
      </c>
      <c r="E12" s="145" t="s">
        <v>1477</v>
      </c>
      <c r="F12" s="144">
        <v>58</v>
      </c>
      <c r="G12" s="144">
        <v>12780</v>
      </c>
      <c r="H12" s="144">
        <v>11833</v>
      </c>
      <c r="I12" s="144">
        <v>11285</v>
      </c>
      <c r="J12" s="144">
        <v>548</v>
      </c>
      <c r="K12" s="144"/>
    </row>
    <row r="13" spans="1:11" ht="28" x14ac:dyDescent="0.15">
      <c r="A13" s="129" t="s">
        <v>303</v>
      </c>
      <c r="B13" s="142" t="s">
        <v>408</v>
      </c>
      <c r="C13" s="143" t="s">
        <v>1424</v>
      </c>
      <c r="D13" s="118" t="s">
        <v>304</v>
      </c>
      <c r="E13" s="145" t="s">
        <v>1473</v>
      </c>
      <c r="F13" s="144">
        <v>9</v>
      </c>
      <c r="G13" s="144">
        <v>57</v>
      </c>
      <c r="H13" s="144">
        <v>97034</v>
      </c>
      <c r="I13" s="144">
        <v>65900</v>
      </c>
      <c r="J13" s="144">
        <v>31134</v>
      </c>
      <c r="K13" s="144"/>
    </row>
    <row r="14" spans="1:11" ht="28" x14ac:dyDescent="0.15">
      <c r="A14" s="129" t="s">
        <v>303</v>
      </c>
      <c r="B14" s="142" t="s">
        <v>408</v>
      </c>
      <c r="C14" s="143" t="s">
        <v>1424</v>
      </c>
      <c r="D14" s="118" t="s">
        <v>304</v>
      </c>
      <c r="E14" s="145" t="s">
        <v>1478</v>
      </c>
      <c r="F14" s="144">
        <v>9</v>
      </c>
      <c r="G14" s="144">
        <v>412</v>
      </c>
      <c r="H14" s="144">
        <v>18794</v>
      </c>
      <c r="I14" s="144">
        <v>18794</v>
      </c>
      <c r="J14" s="144">
        <v>0</v>
      </c>
      <c r="K14" s="144"/>
    </row>
    <row r="15" spans="1:11" ht="28" x14ac:dyDescent="0.15">
      <c r="A15" s="129" t="s">
        <v>303</v>
      </c>
      <c r="B15" s="142" t="s">
        <v>601</v>
      </c>
      <c r="C15" s="143" t="s">
        <v>1447</v>
      </c>
      <c r="D15" s="118" t="s">
        <v>304</v>
      </c>
      <c r="E15" s="145" t="s">
        <v>1470</v>
      </c>
      <c r="F15" s="144">
        <v>3</v>
      </c>
      <c r="G15" s="144">
        <v>5</v>
      </c>
      <c r="H15" s="144">
        <v>1932</v>
      </c>
      <c r="I15" s="144">
        <v>1932</v>
      </c>
      <c r="J15" s="144">
        <v>0</v>
      </c>
      <c r="K15" s="144"/>
    </row>
    <row r="16" spans="1:11" ht="14" x14ac:dyDescent="0.15">
      <c r="A16" s="129" t="s">
        <v>303</v>
      </c>
      <c r="B16" s="142" t="s">
        <v>483</v>
      </c>
      <c r="C16" s="143" t="s">
        <v>1461</v>
      </c>
      <c r="D16" s="118" t="s">
        <v>304</v>
      </c>
      <c r="E16" s="145" t="s">
        <v>1470</v>
      </c>
      <c r="F16" s="144">
        <v>7</v>
      </c>
      <c r="G16" s="144">
        <v>18</v>
      </c>
      <c r="H16" s="144">
        <v>7315</v>
      </c>
      <c r="I16" s="144">
        <v>7315</v>
      </c>
      <c r="J16" s="144">
        <v>0</v>
      </c>
      <c r="K16" s="144"/>
    </row>
    <row r="17" spans="1:11" ht="14" x14ac:dyDescent="0.15">
      <c r="A17" s="129" t="s">
        <v>303</v>
      </c>
      <c r="B17" s="142" t="s">
        <v>483</v>
      </c>
      <c r="C17" s="143" t="s">
        <v>1479</v>
      </c>
      <c r="D17" s="118" t="s">
        <v>304</v>
      </c>
      <c r="E17" s="145" t="s">
        <v>1471</v>
      </c>
      <c r="F17" s="144">
        <v>2</v>
      </c>
      <c r="G17" s="144">
        <v>31</v>
      </c>
      <c r="H17" s="144">
        <v>44533</v>
      </c>
      <c r="I17" s="144">
        <v>42698</v>
      </c>
      <c r="J17" s="144">
        <v>1835</v>
      </c>
      <c r="K17" s="144"/>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13E5A-5BB2-AA44-8848-D38EA2368FBD}">
  <dimension ref="A1:T31"/>
  <sheetViews>
    <sheetView tabSelected="1" workbookViewId="0">
      <selection activeCell="G23" sqref="G23"/>
    </sheetView>
  </sheetViews>
  <sheetFormatPr baseColWidth="10" defaultColWidth="9.1640625" defaultRowHeight="13" x14ac:dyDescent="0.15"/>
  <cols>
    <col min="1" max="1" width="9.1640625" style="5"/>
    <col min="2" max="2" width="12.5" style="5" customWidth="1"/>
    <col min="3" max="6" width="9.1640625" style="5"/>
    <col min="7" max="7" width="21.5" style="5" customWidth="1"/>
    <col min="8" max="8" width="12.83203125" style="5" customWidth="1"/>
    <col min="9" max="9" width="15.5" style="5" customWidth="1"/>
    <col min="10" max="10" width="14.1640625" style="5" customWidth="1"/>
    <col min="11" max="11" width="11.83203125" style="5" customWidth="1"/>
    <col min="12" max="12" width="14.5" style="5" customWidth="1"/>
    <col min="13" max="13" width="9.1640625" style="5"/>
    <col min="14" max="14" width="12.6640625" style="5" customWidth="1"/>
    <col min="15" max="15" width="15.1640625" style="5" customWidth="1"/>
    <col min="16" max="16" width="33.33203125" style="5" customWidth="1"/>
    <col min="17" max="17" width="14.5" style="5" customWidth="1"/>
    <col min="18" max="18" width="24.33203125" style="5" customWidth="1"/>
    <col min="19" max="19" width="58.5" style="5" customWidth="1"/>
    <col min="20" max="20" width="14.5" style="5" customWidth="1"/>
    <col min="21" max="16384" width="9.1640625" style="5"/>
  </cols>
  <sheetData>
    <row r="1" spans="1:20" x14ac:dyDescent="0.15">
      <c r="A1" s="525" t="s">
        <v>208</v>
      </c>
    </row>
    <row r="2" spans="1:20" x14ac:dyDescent="0.15">
      <c r="R2" s="526"/>
      <c r="S2" s="527" t="s">
        <v>1</v>
      </c>
      <c r="T2" s="654" t="s">
        <v>2</v>
      </c>
    </row>
    <row r="3" spans="1:20" ht="14" thickBot="1" x14ac:dyDescent="0.2">
      <c r="A3" s="8"/>
      <c r="S3" s="528" t="s">
        <v>3</v>
      </c>
      <c r="T3" s="529">
        <v>2021</v>
      </c>
    </row>
    <row r="4" spans="1:20" ht="29" thickBot="1" x14ac:dyDescent="0.2">
      <c r="A4" s="634"/>
      <c r="B4" s="634"/>
      <c r="C4" s="634"/>
      <c r="D4" s="634"/>
      <c r="E4" s="634"/>
      <c r="F4" s="634"/>
      <c r="G4" s="634"/>
      <c r="H4" s="635" t="s">
        <v>209</v>
      </c>
      <c r="I4" s="635"/>
      <c r="J4" s="530" t="s">
        <v>210</v>
      </c>
      <c r="K4" s="635" t="s">
        <v>211</v>
      </c>
      <c r="L4" s="635"/>
      <c r="M4" s="635" t="s">
        <v>212</v>
      </c>
      <c r="N4" s="635"/>
      <c r="O4" s="635" t="s">
        <v>213</v>
      </c>
      <c r="P4" s="635"/>
      <c r="Q4" s="636"/>
      <c r="R4" s="636"/>
      <c r="S4" s="531"/>
      <c r="T4" s="531"/>
    </row>
    <row r="5" spans="1:20" ht="85" thickBot="1" x14ac:dyDescent="0.2">
      <c r="A5" s="532" t="s">
        <v>4</v>
      </c>
      <c r="B5" s="515" t="s">
        <v>165</v>
      </c>
      <c r="C5" s="516" t="s">
        <v>214</v>
      </c>
      <c r="D5" s="516" t="s">
        <v>7</v>
      </c>
      <c r="E5" s="516" t="s">
        <v>8</v>
      </c>
      <c r="F5" s="515" t="s">
        <v>215</v>
      </c>
      <c r="G5" s="515" t="s">
        <v>216</v>
      </c>
      <c r="H5" s="515" t="s">
        <v>217</v>
      </c>
      <c r="I5" s="515" t="s">
        <v>218</v>
      </c>
      <c r="J5" s="515" t="s">
        <v>219</v>
      </c>
      <c r="K5" s="515" t="s">
        <v>220</v>
      </c>
      <c r="L5" s="515" t="s">
        <v>221</v>
      </c>
      <c r="M5" s="515" t="s">
        <v>222</v>
      </c>
      <c r="N5" s="515" t="s">
        <v>223</v>
      </c>
      <c r="O5" s="515" t="s">
        <v>224</v>
      </c>
      <c r="P5" s="515" t="s">
        <v>225</v>
      </c>
      <c r="Q5" s="515" t="s">
        <v>226</v>
      </c>
      <c r="R5" s="515" t="s">
        <v>227</v>
      </c>
      <c r="S5" s="515" t="s">
        <v>228</v>
      </c>
      <c r="T5" s="515" t="s">
        <v>73</v>
      </c>
    </row>
    <row r="6" spans="1:20" ht="70" x14ac:dyDescent="0.15">
      <c r="A6" s="534" t="s">
        <v>303</v>
      </c>
      <c r="B6" s="535" t="s">
        <v>303</v>
      </c>
      <c r="C6" s="535" t="s">
        <v>2</v>
      </c>
      <c r="D6" s="535" t="s">
        <v>822</v>
      </c>
      <c r="E6" s="535" t="s">
        <v>307</v>
      </c>
      <c r="F6" s="535" t="s">
        <v>805</v>
      </c>
      <c r="G6" s="535" t="s">
        <v>1373</v>
      </c>
      <c r="H6" s="535" t="s">
        <v>311</v>
      </c>
      <c r="I6" s="535" t="s">
        <v>1480</v>
      </c>
      <c r="J6" s="535" t="s">
        <v>311</v>
      </c>
      <c r="K6" s="535" t="s">
        <v>311</v>
      </c>
      <c r="L6" s="536" t="s">
        <v>1481</v>
      </c>
      <c r="M6" s="535" t="s">
        <v>1482</v>
      </c>
      <c r="N6" s="535" t="s">
        <v>1483</v>
      </c>
      <c r="O6" s="535" t="s">
        <v>309</v>
      </c>
      <c r="P6" s="535" t="s">
        <v>309</v>
      </c>
      <c r="Q6" s="535" t="s">
        <v>311</v>
      </c>
      <c r="R6" s="535" t="s">
        <v>1484</v>
      </c>
      <c r="S6" s="535" t="s">
        <v>1485</v>
      </c>
      <c r="T6" s="536"/>
    </row>
    <row r="7" spans="1:20" ht="70" x14ac:dyDescent="0.15">
      <c r="A7" s="534" t="s">
        <v>303</v>
      </c>
      <c r="B7" s="535" t="s">
        <v>303</v>
      </c>
      <c r="C7" s="535" t="s">
        <v>2</v>
      </c>
      <c r="D7" s="535" t="s">
        <v>822</v>
      </c>
      <c r="E7" s="535" t="s">
        <v>307</v>
      </c>
      <c r="F7" s="535" t="s">
        <v>812</v>
      </c>
      <c r="G7" s="535" t="s">
        <v>1376</v>
      </c>
      <c r="H7" s="535" t="s">
        <v>311</v>
      </c>
      <c r="I7" s="535" t="s">
        <v>1480</v>
      </c>
      <c r="J7" s="535" t="s">
        <v>311</v>
      </c>
      <c r="K7" s="535" t="s">
        <v>311</v>
      </c>
      <c r="L7" s="536" t="s">
        <v>1481</v>
      </c>
      <c r="M7" s="535" t="s">
        <v>1482</v>
      </c>
      <c r="N7" s="535" t="s">
        <v>1483</v>
      </c>
      <c r="O7" s="535" t="s">
        <v>309</v>
      </c>
      <c r="P7" s="535" t="s">
        <v>309</v>
      </c>
      <c r="Q7" s="535" t="s">
        <v>311</v>
      </c>
      <c r="R7" s="535" t="s">
        <v>1484</v>
      </c>
      <c r="S7" s="535" t="s">
        <v>1485</v>
      </c>
      <c r="T7" s="536"/>
    </row>
    <row r="8" spans="1:20" ht="70" x14ac:dyDescent="0.15">
      <c r="A8" s="534" t="s">
        <v>303</v>
      </c>
      <c r="B8" s="535" t="s">
        <v>303</v>
      </c>
      <c r="C8" s="535" t="s">
        <v>2</v>
      </c>
      <c r="D8" s="535" t="s">
        <v>391</v>
      </c>
      <c r="E8" s="535" t="s">
        <v>307</v>
      </c>
      <c r="F8" s="535" t="s">
        <v>1486</v>
      </c>
      <c r="G8" s="535" t="s">
        <v>1410</v>
      </c>
      <c r="H8" s="535" t="s">
        <v>311</v>
      </c>
      <c r="I8" s="535" t="s">
        <v>1480</v>
      </c>
      <c r="J8" s="535" t="s">
        <v>311</v>
      </c>
      <c r="K8" s="535" t="s">
        <v>311</v>
      </c>
      <c r="L8" s="536" t="s">
        <v>1481</v>
      </c>
      <c r="M8" s="535" t="s">
        <v>1487</v>
      </c>
      <c r="N8" s="535" t="s">
        <v>1483</v>
      </c>
      <c r="O8" s="535" t="s">
        <v>309</v>
      </c>
      <c r="P8" s="535" t="s">
        <v>309</v>
      </c>
      <c r="Q8" s="535" t="s">
        <v>311</v>
      </c>
      <c r="R8" s="535" t="s">
        <v>1488</v>
      </c>
      <c r="S8" s="535" t="s">
        <v>1485</v>
      </c>
      <c r="T8" s="536"/>
    </row>
    <row r="9" spans="1:20" ht="70" x14ac:dyDescent="0.15">
      <c r="A9" s="534" t="s">
        <v>303</v>
      </c>
      <c r="B9" s="535" t="s">
        <v>303</v>
      </c>
      <c r="C9" s="535" t="s">
        <v>2</v>
      </c>
      <c r="D9" s="535" t="s">
        <v>391</v>
      </c>
      <c r="E9" s="535" t="s">
        <v>307</v>
      </c>
      <c r="F9" s="535" t="s">
        <v>1486</v>
      </c>
      <c r="G9" s="535" t="s">
        <v>1489</v>
      </c>
      <c r="H9" s="535" t="s">
        <v>311</v>
      </c>
      <c r="I9" s="535" t="s">
        <v>1480</v>
      </c>
      <c r="J9" s="535" t="s">
        <v>311</v>
      </c>
      <c r="K9" s="535" t="s">
        <v>311</v>
      </c>
      <c r="L9" s="536" t="s">
        <v>1481</v>
      </c>
      <c r="M9" s="535" t="s">
        <v>1487</v>
      </c>
      <c r="N9" s="535" t="s">
        <v>1483</v>
      </c>
      <c r="O9" s="535" t="s">
        <v>309</v>
      </c>
      <c r="P9" s="535" t="s">
        <v>309</v>
      </c>
      <c r="Q9" s="535" t="s">
        <v>311</v>
      </c>
      <c r="R9" s="535" t="s">
        <v>1488</v>
      </c>
      <c r="S9" s="535" t="s">
        <v>1485</v>
      </c>
      <c r="T9" s="536"/>
    </row>
    <row r="10" spans="1:20" ht="70" x14ac:dyDescent="0.15">
      <c r="A10" s="534" t="s">
        <v>303</v>
      </c>
      <c r="B10" s="535" t="s">
        <v>303</v>
      </c>
      <c r="C10" s="535" t="s">
        <v>2</v>
      </c>
      <c r="D10" s="535" t="s">
        <v>391</v>
      </c>
      <c r="E10" s="535" t="s">
        <v>307</v>
      </c>
      <c r="F10" s="535" t="s">
        <v>1490</v>
      </c>
      <c r="G10" s="535" t="s">
        <v>1410</v>
      </c>
      <c r="H10" s="535" t="s">
        <v>311</v>
      </c>
      <c r="I10" s="535" t="s">
        <v>1480</v>
      </c>
      <c r="J10" s="535" t="s">
        <v>311</v>
      </c>
      <c r="K10" s="535" t="s">
        <v>311</v>
      </c>
      <c r="L10" s="536" t="s">
        <v>1481</v>
      </c>
      <c r="M10" s="535" t="s">
        <v>1487</v>
      </c>
      <c r="N10" s="535" t="s">
        <v>1483</v>
      </c>
      <c r="O10" s="535" t="s">
        <v>309</v>
      </c>
      <c r="P10" s="535" t="s">
        <v>309</v>
      </c>
      <c r="Q10" s="535" t="s">
        <v>311</v>
      </c>
      <c r="R10" s="535" t="s">
        <v>1488</v>
      </c>
      <c r="S10" s="535" t="s">
        <v>1485</v>
      </c>
      <c r="T10" s="536"/>
    </row>
    <row r="11" spans="1:20" ht="70" x14ac:dyDescent="0.15">
      <c r="A11" s="534" t="s">
        <v>303</v>
      </c>
      <c r="B11" s="535" t="s">
        <v>303</v>
      </c>
      <c r="C11" s="535" t="s">
        <v>2</v>
      </c>
      <c r="D11" s="535" t="s">
        <v>391</v>
      </c>
      <c r="E11" s="535" t="s">
        <v>307</v>
      </c>
      <c r="F11" s="535" t="s">
        <v>1490</v>
      </c>
      <c r="G11" s="535" t="s">
        <v>1489</v>
      </c>
      <c r="H11" s="535" t="s">
        <v>311</v>
      </c>
      <c r="I11" s="535" t="s">
        <v>1480</v>
      </c>
      <c r="J11" s="535" t="s">
        <v>311</v>
      </c>
      <c r="K11" s="535" t="s">
        <v>311</v>
      </c>
      <c r="L11" s="536" t="s">
        <v>1481</v>
      </c>
      <c r="M11" s="535" t="s">
        <v>1487</v>
      </c>
      <c r="N11" s="535" t="s">
        <v>1483</v>
      </c>
      <c r="O11" s="535" t="s">
        <v>309</v>
      </c>
      <c r="P11" s="535" t="s">
        <v>309</v>
      </c>
      <c r="Q11" s="535" t="s">
        <v>311</v>
      </c>
      <c r="R11" s="535" t="s">
        <v>1488</v>
      </c>
      <c r="S11" s="535" t="s">
        <v>1485</v>
      </c>
      <c r="T11" s="536"/>
    </row>
    <row r="12" spans="1:20" ht="70" x14ac:dyDescent="0.15">
      <c r="A12" s="534" t="s">
        <v>303</v>
      </c>
      <c r="B12" s="535" t="s">
        <v>303</v>
      </c>
      <c r="C12" s="535" t="s">
        <v>2</v>
      </c>
      <c r="D12" s="535" t="s">
        <v>391</v>
      </c>
      <c r="E12" s="535" t="s">
        <v>307</v>
      </c>
      <c r="F12" s="535" t="s">
        <v>1490</v>
      </c>
      <c r="G12" s="535" t="s">
        <v>1491</v>
      </c>
      <c r="H12" s="535" t="s">
        <v>311</v>
      </c>
      <c r="I12" s="535" t="s">
        <v>1480</v>
      </c>
      <c r="J12" s="535" t="s">
        <v>311</v>
      </c>
      <c r="K12" s="535" t="s">
        <v>311</v>
      </c>
      <c r="L12" s="536" t="s">
        <v>1481</v>
      </c>
      <c r="M12" s="535" t="s">
        <v>1487</v>
      </c>
      <c r="N12" s="535" t="s">
        <v>1483</v>
      </c>
      <c r="O12" s="535" t="s">
        <v>309</v>
      </c>
      <c r="P12" s="535" t="s">
        <v>309</v>
      </c>
      <c r="Q12" s="535" t="s">
        <v>311</v>
      </c>
      <c r="R12" s="535" t="s">
        <v>1488</v>
      </c>
      <c r="S12" s="535" t="s">
        <v>1485</v>
      </c>
      <c r="T12" s="536"/>
    </row>
    <row r="13" spans="1:20" ht="70" x14ac:dyDescent="0.15">
      <c r="A13" s="534" t="s">
        <v>303</v>
      </c>
      <c r="B13" s="535" t="s">
        <v>303</v>
      </c>
      <c r="C13" s="535" t="s">
        <v>2</v>
      </c>
      <c r="D13" s="535" t="s">
        <v>391</v>
      </c>
      <c r="E13" s="535" t="s">
        <v>307</v>
      </c>
      <c r="F13" s="535" t="s">
        <v>1490</v>
      </c>
      <c r="G13" s="535" t="s">
        <v>1492</v>
      </c>
      <c r="H13" s="535" t="s">
        <v>311</v>
      </c>
      <c r="I13" s="535" t="s">
        <v>1480</v>
      </c>
      <c r="J13" s="535" t="s">
        <v>311</v>
      </c>
      <c r="K13" s="535" t="s">
        <v>311</v>
      </c>
      <c r="L13" s="536" t="s">
        <v>1481</v>
      </c>
      <c r="M13" s="535" t="s">
        <v>1487</v>
      </c>
      <c r="N13" s="535" t="s">
        <v>1483</v>
      </c>
      <c r="O13" s="535" t="s">
        <v>309</v>
      </c>
      <c r="P13" s="535" t="s">
        <v>309</v>
      </c>
      <c r="Q13" s="535" t="s">
        <v>311</v>
      </c>
      <c r="R13" s="535" t="s">
        <v>1488</v>
      </c>
      <c r="S13" s="535" t="s">
        <v>1485</v>
      </c>
      <c r="T13" s="536"/>
    </row>
    <row r="14" spans="1:20" ht="70" x14ac:dyDescent="0.15">
      <c r="A14" s="534" t="s">
        <v>303</v>
      </c>
      <c r="B14" s="535" t="s">
        <v>2024</v>
      </c>
      <c r="C14" s="535" t="s">
        <v>2</v>
      </c>
      <c r="D14" s="535" t="s">
        <v>822</v>
      </c>
      <c r="E14" s="535" t="s">
        <v>307</v>
      </c>
      <c r="F14" s="535" t="s">
        <v>823</v>
      </c>
      <c r="G14" s="535" t="s">
        <v>1387</v>
      </c>
      <c r="H14" s="535" t="s">
        <v>311</v>
      </c>
      <c r="I14" s="535" t="s">
        <v>1480</v>
      </c>
      <c r="J14" s="535" t="s">
        <v>311</v>
      </c>
      <c r="K14" s="535" t="s">
        <v>311</v>
      </c>
      <c r="L14" s="536" t="s">
        <v>1481</v>
      </c>
      <c r="M14" s="535" t="s">
        <v>1482</v>
      </c>
      <c r="N14" s="535" t="s">
        <v>1483</v>
      </c>
      <c r="O14" s="535" t="s">
        <v>309</v>
      </c>
      <c r="P14" s="535" t="s">
        <v>309</v>
      </c>
      <c r="Q14" s="535" t="s">
        <v>311</v>
      </c>
      <c r="R14" s="535" t="s">
        <v>1484</v>
      </c>
      <c r="S14" s="535" t="s">
        <v>1485</v>
      </c>
      <c r="T14" s="536"/>
    </row>
    <row r="15" spans="1:20" ht="70" x14ac:dyDescent="0.15">
      <c r="A15" s="534" t="s">
        <v>303</v>
      </c>
      <c r="B15" s="535" t="s">
        <v>2025</v>
      </c>
      <c r="C15" s="535" t="s">
        <v>2</v>
      </c>
      <c r="D15" s="535" t="s">
        <v>822</v>
      </c>
      <c r="E15" s="535" t="s">
        <v>307</v>
      </c>
      <c r="F15" s="535" t="s">
        <v>1494</v>
      </c>
      <c r="G15" s="535" t="s">
        <v>1388</v>
      </c>
      <c r="H15" s="535" t="s">
        <v>311</v>
      </c>
      <c r="I15" s="535" t="s">
        <v>1480</v>
      </c>
      <c r="J15" s="535" t="s">
        <v>311</v>
      </c>
      <c r="K15" s="535" t="s">
        <v>311</v>
      </c>
      <c r="L15" s="536" t="s">
        <v>1481</v>
      </c>
      <c r="M15" s="535" t="s">
        <v>1482</v>
      </c>
      <c r="N15" s="535" t="s">
        <v>1483</v>
      </c>
      <c r="O15" s="535" t="s">
        <v>309</v>
      </c>
      <c r="P15" s="535" t="s">
        <v>309</v>
      </c>
      <c r="Q15" s="535" t="s">
        <v>311</v>
      </c>
      <c r="R15" s="535" t="s">
        <v>1484</v>
      </c>
      <c r="S15" s="535" t="s">
        <v>1485</v>
      </c>
      <c r="T15" s="536"/>
    </row>
    <row r="16" spans="1:20" ht="70" x14ac:dyDescent="0.15">
      <c r="A16" s="534" t="s">
        <v>303</v>
      </c>
      <c r="B16" s="535" t="s">
        <v>2026</v>
      </c>
      <c r="C16" s="535" t="s">
        <v>2</v>
      </c>
      <c r="D16" s="535" t="s">
        <v>822</v>
      </c>
      <c r="E16" s="535" t="s">
        <v>307</v>
      </c>
      <c r="F16" s="535" t="s">
        <v>826</v>
      </c>
      <c r="G16" s="535" t="s">
        <v>1389</v>
      </c>
      <c r="H16" s="535" t="s">
        <v>311</v>
      </c>
      <c r="I16" s="535" t="s">
        <v>1480</v>
      </c>
      <c r="J16" s="535" t="s">
        <v>311</v>
      </c>
      <c r="K16" s="535" t="s">
        <v>311</v>
      </c>
      <c r="L16" s="536" t="s">
        <v>1481</v>
      </c>
      <c r="M16" s="535" t="s">
        <v>1482</v>
      </c>
      <c r="N16" s="535" t="s">
        <v>1483</v>
      </c>
      <c r="O16" s="535" t="s">
        <v>309</v>
      </c>
      <c r="P16" s="535" t="s">
        <v>309</v>
      </c>
      <c r="Q16" s="535" t="s">
        <v>311</v>
      </c>
      <c r="R16" s="535" t="s">
        <v>1484</v>
      </c>
      <c r="S16" s="535" t="s">
        <v>1485</v>
      </c>
      <c r="T16" s="536"/>
    </row>
    <row r="17" spans="1:20" ht="70" x14ac:dyDescent="0.15">
      <c r="A17" s="534" t="s">
        <v>303</v>
      </c>
      <c r="B17" s="535" t="s">
        <v>2027</v>
      </c>
      <c r="C17" s="535" t="s">
        <v>2</v>
      </c>
      <c r="D17" s="535" t="s">
        <v>822</v>
      </c>
      <c r="E17" s="535" t="s">
        <v>307</v>
      </c>
      <c r="F17" s="535" t="s">
        <v>827</v>
      </c>
      <c r="G17" s="535" t="s">
        <v>1390</v>
      </c>
      <c r="H17" s="535" t="s">
        <v>311</v>
      </c>
      <c r="I17" s="535" t="s">
        <v>1480</v>
      </c>
      <c r="J17" s="535" t="s">
        <v>311</v>
      </c>
      <c r="K17" s="535" t="s">
        <v>311</v>
      </c>
      <c r="L17" s="536" t="s">
        <v>1481</v>
      </c>
      <c r="M17" s="535" t="s">
        <v>1482</v>
      </c>
      <c r="N17" s="535" t="s">
        <v>1483</v>
      </c>
      <c r="O17" s="535" t="s">
        <v>309</v>
      </c>
      <c r="P17" s="535" t="s">
        <v>309</v>
      </c>
      <c r="Q17" s="535" t="s">
        <v>311</v>
      </c>
      <c r="R17" s="535" t="s">
        <v>1484</v>
      </c>
      <c r="S17" s="535" t="s">
        <v>1485</v>
      </c>
      <c r="T17" s="536"/>
    </row>
    <row r="18" spans="1:20" ht="70" x14ac:dyDescent="0.15">
      <c r="A18" s="534" t="s">
        <v>303</v>
      </c>
      <c r="B18" s="535" t="s">
        <v>2028</v>
      </c>
      <c r="C18" s="535" t="s">
        <v>2</v>
      </c>
      <c r="D18" s="535" t="s">
        <v>822</v>
      </c>
      <c r="E18" s="535" t="s">
        <v>307</v>
      </c>
      <c r="F18" s="535" t="s">
        <v>828</v>
      </c>
      <c r="G18" s="535" t="s">
        <v>1391</v>
      </c>
      <c r="H18" s="535" t="s">
        <v>311</v>
      </c>
      <c r="I18" s="535" t="s">
        <v>1480</v>
      </c>
      <c r="J18" s="535" t="s">
        <v>311</v>
      </c>
      <c r="K18" s="535" t="s">
        <v>311</v>
      </c>
      <c r="L18" s="536" t="s">
        <v>1481</v>
      </c>
      <c r="M18" s="535" t="s">
        <v>1482</v>
      </c>
      <c r="N18" s="535" t="s">
        <v>1483</v>
      </c>
      <c r="O18" s="535" t="s">
        <v>309</v>
      </c>
      <c r="P18" s="535" t="s">
        <v>309</v>
      </c>
      <c r="Q18" s="535" t="s">
        <v>311</v>
      </c>
      <c r="R18" s="535" t="s">
        <v>1484</v>
      </c>
      <c r="S18" s="535" t="s">
        <v>1485</v>
      </c>
      <c r="T18" s="536"/>
    </row>
    <row r="19" spans="1:20" ht="70" x14ac:dyDescent="0.15">
      <c r="A19" s="534" t="s">
        <v>303</v>
      </c>
      <c r="B19" s="535" t="s">
        <v>303</v>
      </c>
      <c r="C19" s="535" t="s">
        <v>2</v>
      </c>
      <c r="D19" s="535" t="s">
        <v>829</v>
      </c>
      <c r="E19" s="535" t="s">
        <v>602</v>
      </c>
      <c r="F19" s="535" t="s">
        <v>831</v>
      </c>
      <c r="G19" s="535" t="s">
        <v>1392</v>
      </c>
      <c r="H19" s="535" t="s">
        <v>311</v>
      </c>
      <c r="I19" s="535" t="s">
        <v>1480</v>
      </c>
      <c r="J19" s="535" t="s">
        <v>311</v>
      </c>
      <c r="K19" s="535" t="s">
        <v>311</v>
      </c>
      <c r="L19" s="536" t="s">
        <v>1481</v>
      </c>
      <c r="M19" s="535" t="s">
        <v>1482</v>
      </c>
      <c r="N19" s="535" t="s">
        <v>1483</v>
      </c>
      <c r="O19" s="535" t="s">
        <v>309</v>
      </c>
      <c r="P19" s="535" t="s">
        <v>309</v>
      </c>
      <c r="Q19" s="535" t="s">
        <v>311</v>
      </c>
      <c r="R19" s="535" t="s">
        <v>1484</v>
      </c>
      <c r="S19" s="535" t="s">
        <v>1485</v>
      </c>
      <c r="T19" s="536"/>
    </row>
    <row r="20" spans="1:20" ht="70" x14ac:dyDescent="0.15">
      <c r="A20" s="534" t="s">
        <v>303</v>
      </c>
      <c r="B20" s="535" t="s">
        <v>2029</v>
      </c>
      <c r="C20" s="535" t="s">
        <v>2</v>
      </c>
      <c r="D20" s="535" t="s">
        <v>829</v>
      </c>
      <c r="E20" s="535" t="s">
        <v>307</v>
      </c>
      <c r="F20" s="535" t="s">
        <v>833</v>
      </c>
      <c r="G20" s="535" t="s">
        <v>1393</v>
      </c>
      <c r="H20" s="535" t="s">
        <v>311</v>
      </c>
      <c r="I20" s="535" t="s">
        <v>1480</v>
      </c>
      <c r="J20" s="535" t="s">
        <v>311</v>
      </c>
      <c r="K20" s="535" t="s">
        <v>311</v>
      </c>
      <c r="L20" s="536" t="s">
        <v>1481</v>
      </c>
      <c r="M20" s="535" t="s">
        <v>1482</v>
      </c>
      <c r="N20" s="535" t="s">
        <v>1483</v>
      </c>
      <c r="O20" s="535" t="s">
        <v>309</v>
      </c>
      <c r="P20" s="535" t="s">
        <v>309</v>
      </c>
      <c r="Q20" s="535" t="s">
        <v>311</v>
      </c>
      <c r="R20" s="535" t="s">
        <v>1484</v>
      </c>
      <c r="S20" s="535" t="s">
        <v>1485</v>
      </c>
      <c r="T20" s="536"/>
    </row>
    <row r="21" spans="1:20" ht="70" x14ac:dyDescent="0.15">
      <c r="A21" s="534" t="s">
        <v>303</v>
      </c>
      <c r="B21" s="535" t="s">
        <v>303</v>
      </c>
      <c r="C21" s="535" t="s">
        <v>2</v>
      </c>
      <c r="D21" s="535" t="s">
        <v>829</v>
      </c>
      <c r="E21" s="535" t="s">
        <v>307</v>
      </c>
      <c r="F21" s="535" t="s">
        <v>835</v>
      </c>
      <c r="G21" s="535" t="s">
        <v>1394</v>
      </c>
      <c r="H21" s="535" t="s">
        <v>311</v>
      </c>
      <c r="I21" s="535" t="s">
        <v>1480</v>
      </c>
      <c r="J21" s="535" t="s">
        <v>311</v>
      </c>
      <c r="K21" s="535" t="s">
        <v>311</v>
      </c>
      <c r="L21" s="536" t="s">
        <v>1481</v>
      </c>
      <c r="M21" s="535" t="s">
        <v>1482</v>
      </c>
      <c r="N21" s="535" t="s">
        <v>1483</v>
      </c>
      <c r="O21" s="535" t="s">
        <v>309</v>
      </c>
      <c r="P21" s="535" t="s">
        <v>309</v>
      </c>
      <c r="Q21" s="535" t="s">
        <v>311</v>
      </c>
      <c r="R21" s="535" t="s">
        <v>1484</v>
      </c>
      <c r="S21" s="535" t="s">
        <v>1485</v>
      </c>
      <c r="T21" s="536"/>
    </row>
    <row r="22" spans="1:20" ht="70" x14ac:dyDescent="0.15">
      <c r="A22" s="537" t="s">
        <v>303</v>
      </c>
      <c r="B22" s="535" t="s">
        <v>2030</v>
      </c>
      <c r="C22" s="403" t="s">
        <v>2</v>
      </c>
      <c r="D22" s="403" t="s">
        <v>829</v>
      </c>
      <c r="E22" s="403" t="s">
        <v>307</v>
      </c>
      <c r="F22" s="403" t="s">
        <v>836</v>
      </c>
      <c r="G22" s="403" t="s">
        <v>1395</v>
      </c>
      <c r="H22" s="403" t="s">
        <v>311</v>
      </c>
      <c r="I22" s="403" t="s">
        <v>1480</v>
      </c>
      <c r="J22" s="403" t="s">
        <v>311</v>
      </c>
      <c r="K22" s="403" t="s">
        <v>311</v>
      </c>
      <c r="L22" s="404" t="s">
        <v>1481</v>
      </c>
      <c r="M22" s="403" t="s">
        <v>1482</v>
      </c>
      <c r="N22" s="403" t="s">
        <v>1483</v>
      </c>
      <c r="O22" s="403" t="s">
        <v>309</v>
      </c>
      <c r="P22" s="403" t="s">
        <v>309</v>
      </c>
      <c r="Q22" s="403" t="s">
        <v>311</v>
      </c>
      <c r="R22" s="403" t="s">
        <v>1484</v>
      </c>
      <c r="S22" s="403" t="s">
        <v>1485</v>
      </c>
      <c r="T22" s="404"/>
    </row>
    <row r="23" spans="1:20" ht="214" customHeight="1" x14ac:dyDescent="0.15">
      <c r="A23" s="538" t="s">
        <v>303</v>
      </c>
      <c r="B23" s="535" t="s">
        <v>303</v>
      </c>
      <c r="C23" s="403" t="s">
        <v>2</v>
      </c>
      <c r="D23" s="535" t="s">
        <v>391</v>
      </c>
      <c r="E23" s="535" t="s">
        <v>307</v>
      </c>
      <c r="F23" s="535" t="s">
        <v>2020</v>
      </c>
      <c r="G23" s="535" t="s">
        <v>1704</v>
      </c>
      <c r="H23" s="535" t="s">
        <v>311</v>
      </c>
      <c r="I23" s="535" t="s">
        <v>1480</v>
      </c>
      <c r="J23" s="535" t="s">
        <v>311</v>
      </c>
      <c r="K23" s="535" t="s">
        <v>311</v>
      </c>
      <c r="L23" s="536" t="s">
        <v>1481</v>
      </c>
      <c r="M23" s="535" t="s">
        <v>1493</v>
      </c>
      <c r="N23" s="535" t="s">
        <v>393</v>
      </c>
      <c r="O23" s="535" t="s">
        <v>311</v>
      </c>
      <c r="P23" s="535" t="s">
        <v>1705</v>
      </c>
      <c r="Q23" s="535" t="s">
        <v>311</v>
      </c>
      <c r="R23" s="535" t="s">
        <v>1706</v>
      </c>
      <c r="S23" s="535" t="s">
        <v>1707</v>
      </c>
      <c r="T23" s="539"/>
    </row>
    <row r="24" spans="1:20" ht="224" customHeight="1" x14ac:dyDescent="0.15">
      <c r="A24" s="540" t="s">
        <v>303</v>
      </c>
      <c r="B24" s="535" t="s">
        <v>303</v>
      </c>
      <c r="C24" s="535" t="s">
        <v>2</v>
      </c>
      <c r="D24" s="655" t="s">
        <v>1499</v>
      </c>
      <c r="E24" s="357" t="s">
        <v>307</v>
      </c>
      <c r="F24" s="535" t="s">
        <v>2019</v>
      </c>
      <c r="G24" s="357" t="s">
        <v>1704</v>
      </c>
      <c r="H24" s="357" t="s">
        <v>311</v>
      </c>
      <c r="I24" s="535" t="s">
        <v>1480</v>
      </c>
      <c r="J24" s="357" t="s">
        <v>311</v>
      </c>
      <c r="K24" s="357" t="s">
        <v>311</v>
      </c>
      <c r="L24" s="656" t="s">
        <v>1481</v>
      </c>
      <c r="M24" s="357" t="s">
        <v>1493</v>
      </c>
      <c r="N24" s="357" t="s">
        <v>393</v>
      </c>
      <c r="O24" s="357" t="s">
        <v>311</v>
      </c>
      <c r="P24" s="357" t="s">
        <v>1705</v>
      </c>
      <c r="Q24" s="357" t="s">
        <v>311</v>
      </c>
      <c r="R24" s="357" t="s">
        <v>1706</v>
      </c>
      <c r="S24" s="357" t="s">
        <v>1707</v>
      </c>
      <c r="T24" s="541"/>
    </row>
    <row r="25" spans="1:20" ht="214" customHeight="1" x14ac:dyDescent="0.15">
      <c r="A25" s="538" t="s">
        <v>303</v>
      </c>
      <c r="B25" s="535" t="s">
        <v>303</v>
      </c>
      <c r="C25" s="403" t="s">
        <v>2</v>
      </c>
      <c r="D25" s="535" t="s">
        <v>391</v>
      </c>
      <c r="E25" s="535" t="s">
        <v>307</v>
      </c>
      <c r="F25" s="535" t="s">
        <v>2046</v>
      </c>
      <c r="G25" s="535" t="s">
        <v>1704</v>
      </c>
      <c r="H25" s="535" t="s">
        <v>311</v>
      </c>
      <c r="I25" s="535" t="s">
        <v>1480</v>
      </c>
      <c r="J25" s="535" t="s">
        <v>311</v>
      </c>
      <c r="K25" s="535" t="s">
        <v>311</v>
      </c>
      <c r="L25" s="536" t="s">
        <v>1481</v>
      </c>
      <c r="M25" s="535" t="s">
        <v>1493</v>
      </c>
      <c r="N25" s="535" t="s">
        <v>393</v>
      </c>
      <c r="O25" s="535" t="s">
        <v>311</v>
      </c>
      <c r="P25" s="535" t="s">
        <v>1705</v>
      </c>
      <c r="Q25" s="535" t="s">
        <v>311</v>
      </c>
      <c r="R25" s="535" t="s">
        <v>1706</v>
      </c>
      <c r="S25" s="535" t="s">
        <v>1707</v>
      </c>
      <c r="T25" s="539"/>
    </row>
    <row r="26" spans="1:20" ht="214" customHeight="1" x14ac:dyDescent="0.15">
      <c r="A26" s="538" t="s">
        <v>303</v>
      </c>
      <c r="B26" s="535" t="s">
        <v>303</v>
      </c>
      <c r="C26" s="403" t="s">
        <v>2</v>
      </c>
      <c r="D26" s="535" t="s">
        <v>763</v>
      </c>
      <c r="E26" s="535" t="s">
        <v>307</v>
      </c>
      <c r="F26" s="535" t="s">
        <v>2019</v>
      </c>
      <c r="G26" s="535" t="s">
        <v>1704</v>
      </c>
      <c r="H26" s="535" t="s">
        <v>311</v>
      </c>
      <c r="I26" s="535" t="s">
        <v>1480</v>
      </c>
      <c r="J26" s="535" t="s">
        <v>311</v>
      </c>
      <c r="K26" s="535" t="s">
        <v>311</v>
      </c>
      <c r="L26" s="536" t="s">
        <v>1481</v>
      </c>
      <c r="M26" s="535" t="s">
        <v>1493</v>
      </c>
      <c r="N26" s="535" t="s">
        <v>393</v>
      </c>
      <c r="O26" s="535" t="s">
        <v>311</v>
      </c>
      <c r="P26" s="535" t="s">
        <v>1705</v>
      </c>
      <c r="Q26" s="535" t="s">
        <v>311</v>
      </c>
      <c r="R26" s="535" t="s">
        <v>1706</v>
      </c>
      <c r="S26" s="535" t="s">
        <v>1707</v>
      </c>
      <c r="T26" s="539"/>
    </row>
    <row r="27" spans="1:20" ht="70" x14ac:dyDescent="0.15">
      <c r="A27" s="357" t="s">
        <v>303</v>
      </c>
      <c r="B27" s="535" t="s">
        <v>303</v>
      </c>
      <c r="C27" s="542" t="s">
        <v>2</v>
      </c>
      <c r="D27" s="655" t="s">
        <v>1499</v>
      </c>
      <c r="E27" s="358" t="s">
        <v>1500</v>
      </c>
      <c r="F27" s="357" t="s">
        <v>1501</v>
      </c>
      <c r="G27" s="657" t="s">
        <v>1502</v>
      </c>
      <c r="H27" s="357" t="s">
        <v>311</v>
      </c>
      <c r="I27" s="658" t="s">
        <v>1480</v>
      </c>
      <c r="J27" s="357" t="s">
        <v>311</v>
      </c>
      <c r="K27" s="542" t="s">
        <v>311</v>
      </c>
      <c r="L27" s="658" t="s">
        <v>1480</v>
      </c>
      <c r="M27" s="542" t="s">
        <v>1503</v>
      </c>
      <c r="N27" s="542" t="s">
        <v>1504</v>
      </c>
      <c r="O27" s="542" t="s">
        <v>311</v>
      </c>
      <c r="P27" s="542" t="s">
        <v>1505</v>
      </c>
      <c r="Q27" s="542" t="s">
        <v>311</v>
      </c>
      <c r="R27" s="658" t="s">
        <v>1480</v>
      </c>
      <c r="S27" s="542" t="s">
        <v>1506</v>
      </c>
      <c r="T27" s="543" t="s">
        <v>1507</v>
      </c>
    </row>
    <row r="28" spans="1:20" ht="70" x14ac:dyDescent="0.15">
      <c r="A28" s="357" t="s">
        <v>303</v>
      </c>
      <c r="B28" s="542" t="s">
        <v>1714</v>
      </c>
      <c r="C28" s="357" t="s">
        <v>2</v>
      </c>
      <c r="D28" s="655" t="s">
        <v>1508</v>
      </c>
      <c r="E28" s="358" t="s">
        <v>1500</v>
      </c>
      <c r="F28" s="357" t="s">
        <v>1509</v>
      </c>
      <c r="G28" s="657" t="s">
        <v>1502</v>
      </c>
      <c r="H28" s="357" t="s">
        <v>311</v>
      </c>
      <c r="I28" s="658" t="s">
        <v>1480</v>
      </c>
      <c r="J28" s="357" t="s">
        <v>311</v>
      </c>
      <c r="K28" s="542" t="s">
        <v>311</v>
      </c>
      <c r="L28" s="658" t="s">
        <v>1480</v>
      </c>
      <c r="M28" s="542" t="s">
        <v>1503</v>
      </c>
      <c r="N28" s="542" t="s">
        <v>1504</v>
      </c>
      <c r="O28" s="542" t="s">
        <v>311</v>
      </c>
      <c r="P28" s="542" t="s">
        <v>1505</v>
      </c>
      <c r="Q28" s="542" t="s">
        <v>311</v>
      </c>
      <c r="R28" s="542"/>
      <c r="S28" s="542" t="s">
        <v>1506</v>
      </c>
      <c r="T28" s="543" t="s">
        <v>1507</v>
      </c>
    </row>
    <row r="29" spans="1:20" ht="42" x14ac:dyDescent="0.15">
      <c r="A29" s="534" t="s">
        <v>303</v>
      </c>
      <c r="B29" s="542" t="s">
        <v>303</v>
      </c>
      <c r="C29" s="542" t="s">
        <v>2</v>
      </c>
      <c r="D29" s="542" t="s">
        <v>391</v>
      </c>
      <c r="E29" s="542" t="s">
        <v>307</v>
      </c>
      <c r="F29" s="542" t="s">
        <v>1495</v>
      </c>
      <c r="G29" s="542" t="s">
        <v>1496</v>
      </c>
      <c r="H29" s="542" t="s">
        <v>311</v>
      </c>
      <c r="I29" s="542" t="s">
        <v>307</v>
      </c>
      <c r="J29" s="542" t="s">
        <v>311</v>
      </c>
      <c r="K29" s="542" t="s">
        <v>311</v>
      </c>
      <c r="L29" s="543" t="s">
        <v>1481</v>
      </c>
      <c r="M29" s="542" t="s">
        <v>1487</v>
      </c>
      <c r="N29" s="542" t="s">
        <v>1497</v>
      </c>
      <c r="O29" s="542" t="s">
        <v>311</v>
      </c>
      <c r="P29" s="542" t="s">
        <v>1498</v>
      </c>
      <c r="Q29" s="542" t="s">
        <v>311</v>
      </c>
      <c r="R29" s="542" t="s">
        <v>1498</v>
      </c>
      <c r="S29" s="542"/>
      <c r="T29" s="543"/>
    </row>
    <row r="30" spans="1:20" ht="56" x14ac:dyDescent="0.15">
      <c r="A30" s="534" t="s">
        <v>303</v>
      </c>
      <c r="B30" s="542" t="s">
        <v>303</v>
      </c>
      <c r="C30" s="542" t="s">
        <v>2</v>
      </c>
      <c r="D30" s="542" t="s">
        <v>822</v>
      </c>
      <c r="E30" s="542" t="s">
        <v>307</v>
      </c>
      <c r="F30" s="542" t="s">
        <v>1495</v>
      </c>
      <c r="G30" s="542" t="s">
        <v>1496</v>
      </c>
      <c r="H30" s="542" t="s">
        <v>311</v>
      </c>
      <c r="I30" s="542" t="s">
        <v>307</v>
      </c>
      <c r="J30" s="542" t="s">
        <v>311</v>
      </c>
      <c r="K30" s="542" t="s">
        <v>311</v>
      </c>
      <c r="L30" s="543" t="s">
        <v>1481</v>
      </c>
      <c r="M30" s="542" t="s">
        <v>1487</v>
      </c>
      <c r="N30" s="542" t="s">
        <v>1497</v>
      </c>
      <c r="O30" s="542" t="s">
        <v>311</v>
      </c>
      <c r="P30" s="542" t="s">
        <v>1498</v>
      </c>
      <c r="Q30" s="542" t="s">
        <v>311</v>
      </c>
      <c r="R30" s="542" t="s">
        <v>1498</v>
      </c>
      <c r="S30" s="542"/>
      <c r="T30" s="543"/>
    </row>
    <row r="31" spans="1:20" ht="42" x14ac:dyDescent="0.15">
      <c r="A31" s="534" t="s">
        <v>303</v>
      </c>
      <c r="B31" s="542" t="s">
        <v>303</v>
      </c>
      <c r="C31" s="542" t="s">
        <v>2</v>
      </c>
      <c r="D31" s="542" t="s">
        <v>829</v>
      </c>
      <c r="E31" s="542" t="s">
        <v>307</v>
      </c>
      <c r="F31" s="542" t="s">
        <v>1495</v>
      </c>
      <c r="G31" s="542" t="s">
        <v>1496</v>
      </c>
      <c r="H31" s="542" t="s">
        <v>311</v>
      </c>
      <c r="I31" s="542" t="s">
        <v>307</v>
      </c>
      <c r="J31" s="542" t="s">
        <v>311</v>
      </c>
      <c r="K31" s="542" t="s">
        <v>311</v>
      </c>
      <c r="L31" s="543" t="s">
        <v>1481</v>
      </c>
      <c r="M31" s="542" t="s">
        <v>1487</v>
      </c>
      <c r="N31" s="542" t="s">
        <v>1497</v>
      </c>
      <c r="O31" s="542" t="s">
        <v>311</v>
      </c>
      <c r="P31" s="542" t="s">
        <v>1498</v>
      </c>
      <c r="Q31" s="542" t="s">
        <v>311</v>
      </c>
      <c r="R31" s="542" t="s">
        <v>1498</v>
      </c>
      <c r="S31" s="542"/>
      <c r="T31" s="543"/>
    </row>
  </sheetData>
  <mergeCells count="5">
    <mergeCell ref="A4:G4"/>
    <mergeCell ref="H4:I4"/>
    <mergeCell ref="K4:L4"/>
    <mergeCell ref="M4:N4"/>
    <mergeCell ref="O4:R4"/>
  </mergeCells>
  <hyperlinks>
    <hyperlink ref="I27" r:id="rId1" xr:uid="{DA88646C-A5E6-D64E-8F0E-AEDE63451A50}"/>
    <hyperlink ref="R27" r:id="rId2" xr:uid="{24490954-593C-D748-857C-C12CD215AEAA}"/>
    <hyperlink ref="I28" r:id="rId3" xr:uid="{7A30A258-04B0-CC45-B29D-209916F60002}"/>
    <hyperlink ref="L27" r:id="rId4" xr:uid="{B9EAD227-6B9A-5341-BD48-71A8A464F08F}"/>
    <hyperlink ref="L28" r:id="rId5" xr:uid="{E3DE2EAF-6CCE-904A-B8A3-3C5D7B3AD822}"/>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18"/>
  <sheetViews>
    <sheetView zoomScale="110" zoomScaleNormal="110" workbookViewId="0"/>
  </sheetViews>
  <sheetFormatPr baseColWidth="10" defaultColWidth="9.1640625" defaultRowHeight="13" x14ac:dyDescent="0.15"/>
  <cols>
    <col min="1" max="1" width="9.1640625" style="14"/>
    <col min="2" max="2" width="12.5" style="14" customWidth="1"/>
    <col min="3" max="3" width="9.1640625" style="14"/>
    <col min="4" max="4" width="12" style="14" customWidth="1"/>
    <col min="5" max="5" width="9.1640625" style="14"/>
    <col min="6" max="6" width="12.33203125" style="14" customWidth="1"/>
    <col min="7" max="7" width="14.5" style="14" customWidth="1"/>
    <col min="8" max="8" width="14.33203125" style="14" customWidth="1"/>
    <col min="9" max="9" width="9.1640625" style="14"/>
    <col min="10" max="10" width="17.1640625" style="14" customWidth="1"/>
    <col min="11" max="11" width="18.5" style="14" customWidth="1"/>
    <col min="12" max="12" width="19.6640625" style="14" customWidth="1"/>
    <col min="13" max="13" width="15.83203125" style="14" customWidth="1"/>
    <col min="14" max="14" width="18.5" style="14" customWidth="1"/>
    <col min="15" max="15" width="17.33203125" style="14" customWidth="1"/>
    <col min="16" max="16" width="19.6640625" style="14" customWidth="1"/>
    <col min="17" max="17" width="19.1640625" style="14" customWidth="1"/>
    <col min="18" max="18" width="15.5" style="14" customWidth="1"/>
    <col min="19" max="21" width="15" style="14" customWidth="1"/>
    <col min="22" max="22" width="18.5" style="14" customWidth="1"/>
    <col min="23" max="23" width="9.1640625" style="14"/>
    <col min="24" max="24" width="18.6640625" style="14" customWidth="1"/>
    <col min="25" max="25" width="13" style="14" customWidth="1"/>
    <col min="26" max="26" width="13.5" style="14" customWidth="1"/>
    <col min="27" max="27" width="16" style="14" customWidth="1"/>
    <col min="28" max="28" width="13" style="14" customWidth="1"/>
    <col min="29" max="29" width="14.83203125" style="14" customWidth="1"/>
    <col min="30" max="30" width="9.1640625" style="14"/>
    <col min="31" max="31" width="35" style="14" customWidth="1"/>
    <col min="32" max="32" width="36.5" style="14" customWidth="1"/>
    <col min="33" max="33" width="11" style="14" customWidth="1"/>
    <col min="34" max="16384" width="9.1640625" style="14"/>
  </cols>
  <sheetData>
    <row r="1" spans="1:36" x14ac:dyDescent="0.15">
      <c r="A1" s="63" t="s">
        <v>229</v>
      </c>
    </row>
    <row r="2" spans="1:36" x14ac:dyDescent="0.15">
      <c r="B2" s="63"/>
      <c r="C2" s="63"/>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5"/>
      <c r="AF2" s="405" t="s">
        <v>1</v>
      </c>
      <c r="AG2" s="406" t="s">
        <v>2</v>
      </c>
    </row>
    <row r="3" spans="1:36" ht="14" thickBot="1" x14ac:dyDescent="0.2">
      <c r="A3" s="74"/>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6" t="s">
        <v>3</v>
      </c>
      <c r="AG3" s="407">
        <v>2021</v>
      </c>
    </row>
    <row r="4" spans="1:36" x14ac:dyDescent="0.15">
      <c r="A4" s="643"/>
      <c r="B4" s="644"/>
      <c r="C4" s="644"/>
      <c r="D4" s="644"/>
      <c r="E4" s="644"/>
      <c r="F4" s="644"/>
      <c r="G4" s="645"/>
      <c r="H4" s="650" t="s">
        <v>230</v>
      </c>
      <c r="I4" s="651"/>
      <c r="J4" s="651"/>
      <c r="K4" s="651"/>
      <c r="L4" s="651"/>
      <c r="M4" s="651" t="s">
        <v>231</v>
      </c>
      <c r="N4" s="651"/>
      <c r="O4" s="651"/>
      <c r="P4" s="651"/>
      <c r="Q4" s="651"/>
      <c r="R4" s="651"/>
      <c r="S4" s="651"/>
      <c r="T4" s="651"/>
      <c r="U4" s="651"/>
      <c r="V4" s="651"/>
      <c r="W4" s="651" t="s">
        <v>232</v>
      </c>
      <c r="X4" s="651"/>
      <c r="Y4" s="651"/>
      <c r="Z4" s="651"/>
      <c r="AA4" s="651"/>
      <c r="AB4" s="651"/>
      <c r="AC4" s="651"/>
      <c r="AD4" s="651"/>
      <c r="AE4" s="652"/>
      <c r="AF4" s="408"/>
      <c r="AG4" s="408"/>
    </row>
    <row r="5" spans="1:36" ht="57" thickBot="1" x14ac:dyDescent="0.2">
      <c r="A5" s="646"/>
      <c r="B5" s="647"/>
      <c r="C5" s="648"/>
      <c r="D5" s="648"/>
      <c r="E5" s="648"/>
      <c r="F5" s="648"/>
      <c r="G5" s="649"/>
      <c r="H5" s="653" t="s">
        <v>233</v>
      </c>
      <c r="I5" s="637"/>
      <c r="J5" s="637" t="s">
        <v>234</v>
      </c>
      <c r="K5" s="637"/>
      <c r="L5" s="637"/>
      <c r="M5" s="637" t="s">
        <v>235</v>
      </c>
      <c r="N5" s="637"/>
      <c r="O5" s="637"/>
      <c r="P5" s="637" t="s">
        <v>236</v>
      </c>
      <c r="Q5" s="637"/>
      <c r="R5" s="637"/>
      <c r="S5" s="637"/>
      <c r="T5" s="637"/>
      <c r="U5" s="409" t="s">
        <v>237</v>
      </c>
      <c r="V5" s="409" t="s">
        <v>238</v>
      </c>
      <c r="W5" s="409" t="s">
        <v>239</v>
      </c>
      <c r="X5" s="637" t="s">
        <v>240</v>
      </c>
      <c r="Y5" s="637"/>
      <c r="Z5" s="409" t="s">
        <v>241</v>
      </c>
      <c r="AA5" s="637" t="s">
        <v>242</v>
      </c>
      <c r="AB5" s="637"/>
      <c r="AC5" s="637" t="s">
        <v>243</v>
      </c>
      <c r="AD5" s="637"/>
      <c r="AE5" s="638"/>
      <c r="AF5" s="639" t="s">
        <v>15</v>
      </c>
      <c r="AG5" s="641" t="s">
        <v>73</v>
      </c>
    </row>
    <row r="6" spans="1:36" ht="70" x14ac:dyDescent="0.15">
      <c r="A6" s="415" t="s">
        <v>4</v>
      </c>
      <c r="B6" s="415" t="s">
        <v>244</v>
      </c>
      <c r="C6" s="410" t="s">
        <v>245</v>
      </c>
      <c r="D6" s="410" t="s">
        <v>7</v>
      </c>
      <c r="E6" s="410" t="s">
        <v>246</v>
      </c>
      <c r="F6" s="410" t="s">
        <v>247</v>
      </c>
      <c r="G6" s="411" t="s">
        <v>248</v>
      </c>
      <c r="H6" s="412" t="s">
        <v>249</v>
      </c>
      <c r="I6" s="410" t="s">
        <v>250</v>
      </c>
      <c r="J6" s="410" t="s">
        <v>251</v>
      </c>
      <c r="K6" s="410" t="s">
        <v>252</v>
      </c>
      <c r="L6" s="410" t="s">
        <v>253</v>
      </c>
      <c r="M6" s="410" t="s">
        <v>254</v>
      </c>
      <c r="N6" s="410" t="s">
        <v>255</v>
      </c>
      <c r="O6" s="410" t="s">
        <v>256</v>
      </c>
      <c r="P6" s="410" t="s">
        <v>257</v>
      </c>
      <c r="Q6" s="410" t="s">
        <v>258</v>
      </c>
      <c r="R6" s="410" t="s">
        <v>259</v>
      </c>
      <c r="S6" s="410" t="s">
        <v>260</v>
      </c>
      <c r="T6" s="410" t="s">
        <v>261</v>
      </c>
      <c r="U6" s="410" t="s">
        <v>262</v>
      </c>
      <c r="V6" s="413" t="s">
        <v>263</v>
      </c>
      <c r="W6" s="413" t="s">
        <v>264</v>
      </c>
      <c r="X6" s="413" t="s">
        <v>265</v>
      </c>
      <c r="Y6" s="413" t="s">
        <v>266</v>
      </c>
      <c r="Z6" s="410" t="s">
        <v>267</v>
      </c>
      <c r="AA6" s="410" t="s">
        <v>268</v>
      </c>
      <c r="AB6" s="413" t="s">
        <v>269</v>
      </c>
      <c r="AC6" s="410" t="s">
        <v>270</v>
      </c>
      <c r="AD6" s="410" t="s">
        <v>271</v>
      </c>
      <c r="AE6" s="414" t="s">
        <v>272</v>
      </c>
      <c r="AF6" s="640"/>
      <c r="AG6" s="642"/>
    </row>
    <row r="7" spans="1:36" ht="118" customHeight="1" x14ac:dyDescent="0.15">
      <c r="A7" s="147" t="s">
        <v>303</v>
      </c>
      <c r="B7" s="58" t="s">
        <v>1747</v>
      </c>
      <c r="C7" s="148" t="s">
        <v>2</v>
      </c>
      <c r="D7" s="148" t="s">
        <v>1510</v>
      </c>
      <c r="E7" s="148" t="s">
        <v>393</v>
      </c>
      <c r="F7" s="148" t="s">
        <v>1211</v>
      </c>
      <c r="G7" s="148" t="s">
        <v>1511</v>
      </c>
      <c r="H7" s="148" t="s">
        <v>311</v>
      </c>
      <c r="I7" s="148" t="s">
        <v>311</v>
      </c>
      <c r="J7" s="148" t="s">
        <v>311</v>
      </c>
      <c r="K7" s="148" t="s">
        <v>311</v>
      </c>
      <c r="L7" s="148" t="s">
        <v>311</v>
      </c>
      <c r="M7" s="148" t="s">
        <v>311</v>
      </c>
      <c r="N7" s="148" t="s">
        <v>311</v>
      </c>
      <c r="O7" s="148" t="s">
        <v>311</v>
      </c>
      <c r="P7" s="148" t="s">
        <v>311</v>
      </c>
      <c r="Q7" s="148" t="s">
        <v>311</v>
      </c>
      <c r="R7" s="148" t="s">
        <v>311</v>
      </c>
      <c r="S7" s="148" t="s">
        <v>311</v>
      </c>
      <c r="T7" s="148" t="s">
        <v>311</v>
      </c>
      <c r="U7" s="148" t="s">
        <v>311</v>
      </c>
      <c r="V7" s="148" t="s">
        <v>311</v>
      </c>
      <c r="W7" s="148" t="s">
        <v>311</v>
      </c>
      <c r="X7" s="148" t="s">
        <v>311</v>
      </c>
      <c r="Y7" s="148" t="s">
        <v>311</v>
      </c>
      <c r="Z7" s="148" t="s">
        <v>311</v>
      </c>
      <c r="AA7" s="148" t="s">
        <v>311</v>
      </c>
      <c r="AB7" s="148" t="s">
        <v>311</v>
      </c>
      <c r="AC7" s="148" t="s">
        <v>311</v>
      </c>
      <c r="AD7" s="148" t="s">
        <v>311</v>
      </c>
      <c r="AE7" s="148" t="s">
        <v>1512</v>
      </c>
      <c r="AF7" s="148" t="s">
        <v>1513</v>
      </c>
      <c r="AG7" s="146"/>
      <c r="AH7" s="136"/>
      <c r="AI7" s="136"/>
      <c r="AJ7" s="136"/>
    </row>
    <row r="8" spans="1:36" ht="117" customHeight="1" x14ac:dyDescent="0.15">
      <c r="A8" s="147" t="s">
        <v>303</v>
      </c>
      <c r="B8" s="58" t="s">
        <v>1747</v>
      </c>
      <c r="C8" s="148" t="s">
        <v>2</v>
      </c>
      <c r="D8" s="148" t="s">
        <v>1510</v>
      </c>
      <c r="E8" s="148" t="s">
        <v>393</v>
      </c>
      <c r="F8" s="148" t="s">
        <v>1748</v>
      </c>
      <c r="G8" s="148" t="s">
        <v>1514</v>
      </c>
      <c r="H8" s="148" t="s">
        <v>311</v>
      </c>
      <c r="I8" s="148" t="s">
        <v>311</v>
      </c>
      <c r="J8" s="148" t="s">
        <v>311</v>
      </c>
      <c r="K8" s="148" t="s">
        <v>311</v>
      </c>
      <c r="L8" s="148" t="s">
        <v>311</v>
      </c>
      <c r="M8" s="148" t="s">
        <v>311</v>
      </c>
      <c r="N8" s="148" t="s">
        <v>311</v>
      </c>
      <c r="O8" s="148" t="s">
        <v>311</v>
      </c>
      <c r="P8" s="148" t="s">
        <v>311</v>
      </c>
      <c r="Q8" s="148" t="s">
        <v>311</v>
      </c>
      <c r="R8" s="148" t="s">
        <v>311</v>
      </c>
      <c r="S8" s="148" t="s">
        <v>311</v>
      </c>
      <c r="T8" s="148" t="s">
        <v>311</v>
      </c>
      <c r="U8" s="148" t="s">
        <v>311</v>
      </c>
      <c r="V8" s="148" t="s">
        <v>311</v>
      </c>
      <c r="W8" s="148" t="s">
        <v>311</v>
      </c>
      <c r="X8" s="148" t="s">
        <v>311</v>
      </c>
      <c r="Y8" s="148" t="s">
        <v>311</v>
      </c>
      <c r="Z8" s="148" t="s">
        <v>311</v>
      </c>
      <c r="AA8" s="148" t="s">
        <v>311</v>
      </c>
      <c r="AB8" s="148" t="s">
        <v>311</v>
      </c>
      <c r="AC8" s="148" t="s">
        <v>311</v>
      </c>
      <c r="AD8" s="148" t="s">
        <v>311</v>
      </c>
      <c r="AE8" s="148" t="s">
        <v>1512</v>
      </c>
      <c r="AF8" s="148" t="s">
        <v>1513</v>
      </c>
      <c r="AG8" s="146"/>
      <c r="AH8" s="136"/>
      <c r="AI8" s="136"/>
      <c r="AJ8" s="136"/>
    </row>
    <row r="9" spans="1:36" ht="115" customHeight="1" x14ac:dyDescent="0.15">
      <c r="A9" s="147" t="s">
        <v>303</v>
      </c>
      <c r="B9" s="58" t="s">
        <v>1747</v>
      </c>
      <c r="C9" s="148" t="s">
        <v>2</v>
      </c>
      <c r="D9" s="148" t="s">
        <v>1510</v>
      </c>
      <c r="E9" s="148" t="s">
        <v>393</v>
      </c>
      <c r="F9" s="148" t="s">
        <v>1211</v>
      </c>
      <c r="G9" s="148" t="s">
        <v>1332</v>
      </c>
      <c r="H9" s="148" t="s">
        <v>311</v>
      </c>
      <c r="I9" s="148" t="s">
        <v>311</v>
      </c>
      <c r="J9" s="148" t="s">
        <v>311</v>
      </c>
      <c r="K9" s="148" t="s">
        <v>311</v>
      </c>
      <c r="L9" s="148" t="s">
        <v>311</v>
      </c>
      <c r="M9" s="148" t="s">
        <v>311</v>
      </c>
      <c r="N9" s="148" t="s">
        <v>311</v>
      </c>
      <c r="O9" s="148" t="s">
        <v>311</v>
      </c>
      <c r="P9" s="148" t="s">
        <v>311</v>
      </c>
      <c r="Q9" s="148" t="s">
        <v>311</v>
      </c>
      <c r="R9" s="148" t="s">
        <v>311</v>
      </c>
      <c r="S9" s="148" t="s">
        <v>311</v>
      </c>
      <c r="T9" s="148" t="s">
        <v>311</v>
      </c>
      <c r="U9" s="148" t="s">
        <v>311</v>
      </c>
      <c r="V9" s="148" t="s">
        <v>311</v>
      </c>
      <c r="W9" s="148" t="s">
        <v>311</v>
      </c>
      <c r="X9" s="148" t="s">
        <v>311</v>
      </c>
      <c r="Y9" s="148" t="s">
        <v>311</v>
      </c>
      <c r="Z9" s="148" t="s">
        <v>311</v>
      </c>
      <c r="AA9" s="148" t="s">
        <v>311</v>
      </c>
      <c r="AB9" s="148" t="s">
        <v>311</v>
      </c>
      <c r="AC9" s="148" t="s">
        <v>311</v>
      </c>
      <c r="AD9" s="148" t="s">
        <v>311</v>
      </c>
      <c r="AE9" s="148" t="s">
        <v>1512</v>
      </c>
      <c r="AF9" s="148" t="s">
        <v>1513</v>
      </c>
      <c r="AG9" s="146"/>
      <c r="AH9" s="136"/>
      <c r="AI9" s="136"/>
      <c r="AJ9" s="136"/>
    </row>
    <row r="10" spans="1:36" ht="116" customHeight="1" x14ac:dyDescent="0.15">
      <c r="A10" s="147" t="s">
        <v>303</v>
      </c>
      <c r="B10" s="58" t="s">
        <v>1747</v>
      </c>
      <c r="C10" s="148" t="s">
        <v>2</v>
      </c>
      <c r="D10" s="148" t="s">
        <v>1510</v>
      </c>
      <c r="E10" s="148" t="s">
        <v>393</v>
      </c>
      <c r="F10" s="148" t="s">
        <v>1211</v>
      </c>
      <c r="G10" s="148" t="s">
        <v>1515</v>
      </c>
      <c r="H10" s="148" t="s">
        <v>311</v>
      </c>
      <c r="I10" s="148" t="s">
        <v>311</v>
      </c>
      <c r="J10" s="148" t="s">
        <v>311</v>
      </c>
      <c r="K10" s="148" t="s">
        <v>311</v>
      </c>
      <c r="L10" s="148" t="s">
        <v>311</v>
      </c>
      <c r="M10" s="148" t="s">
        <v>311</v>
      </c>
      <c r="N10" s="148" t="s">
        <v>311</v>
      </c>
      <c r="O10" s="148" t="s">
        <v>311</v>
      </c>
      <c r="P10" s="148" t="s">
        <v>311</v>
      </c>
      <c r="Q10" s="148" t="s">
        <v>311</v>
      </c>
      <c r="R10" s="148" t="s">
        <v>311</v>
      </c>
      <c r="S10" s="148" t="s">
        <v>311</v>
      </c>
      <c r="T10" s="148" t="s">
        <v>311</v>
      </c>
      <c r="U10" s="148" t="s">
        <v>311</v>
      </c>
      <c r="V10" s="148" t="s">
        <v>311</v>
      </c>
      <c r="W10" s="148" t="s">
        <v>311</v>
      </c>
      <c r="X10" s="148" t="s">
        <v>311</v>
      </c>
      <c r="Y10" s="148" t="s">
        <v>311</v>
      </c>
      <c r="Z10" s="148" t="s">
        <v>311</v>
      </c>
      <c r="AA10" s="148" t="s">
        <v>311</v>
      </c>
      <c r="AB10" s="148" t="s">
        <v>311</v>
      </c>
      <c r="AC10" s="148" t="s">
        <v>311</v>
      </c>
      <c r="AD10" s="148" t="s">
        <v>311</v>
      </c>
      <c r="AE10" s="148" t="s">
        <v>1512</v>
      </c>
      <c r="AF10" s="148" t="s">
        <v>1513</v>
      </c>
      <c r="AG10" s="146"/>
      <c r="AH10" s="136"/>
      <c r="AI10" s="136"/>
      <c r="AJ10" s="136"/>
    </row>
    <row r="11" spans="1:36" ht="61" customHeight="1" x14ac:dyDescent="0.15">
      <c r="A11" s="147" t="s">
        <v>303</v>
      </c>
      <c r="B11" s="58" t="s">
        <v>1562</v>
      </c>
      <c r="C11" s="148" t="s">
        <v>2</v>
      </c>
      <c r="D11" s="148" t="s">
        <v>1350</v>
      </c>
      <c r="E11" s="148" t="s">
        <v>393</v>
      </c>
      <c r="F11" s="148" t="s">
        <v>1734</v>
      </c>
      <c r="G11" s="148" t="s">
        <v>1516</v>
      </c>
      <c r="H11" s="148" t="s">
        <v>311</v>
      </c>
      <c r="I11" s="148" t="s">
        <v>311</v>
      </c>
      <c r="J11" s="148" t="s">
        <v>311</v>
      </c>
      <c r="K11" s="148" t="s">
        <v>311</v>
      </c>
      <c r="L11" s="148" t="s">
        <v>309</v>
      </c>
      <c r="M11" s="148" t="s">
        <v>311</v>
      </c>
      <c r="N11" s="148" t="s">
        <v>311</v>
      </c>
      <c r="O11" s="148" t="s">
        <v>311</v>
      </c>
      <c r="P11" s="148" t="s">
        <v>311</v>
      </c>
      <c r="Q11" s="148" t="s">
        <v>311</v>
      </c>
      <c r="R11" s="148" t="s">
        <v>311</v>
      </c>
      <c r="S11" s="148" t="s">
        <v>311</v>
      </c>
      <c r="T11" s="148" t="s">
        <v>311</v>
      </c>
      <c r="U11" s="148" t="s">
        <v>311</v>
      </c>
      <c r="V11" s="148" t="s">
        <v>311</v>
      </c>
      <c r="W11" s="148" t="s">
        <v>311</v>
      </c>
      <c r="X11" s="148" t="s">
        <v>311</v>
      </c>
      <c r="Y11" s="148" t="s">
        <v>311</v>
      </c>
      <c r="Z11" s="148" t="s">
        <v>311</v>
      </c>
      <c r="AA11" s="148" t="s">
        <v>311</v>
      </c>
      <c r="AB11" s="148" t="s">
        <v>311</v>
      </c>
      <c r="AC11" s="148" t="s">
        <v>311</v>
      </c>
      <c r="AD11" s="148" t="s">
        <v>311</v>
      </c>
      <c r="AE11" s="148" t="s">
        <v>1517</v>
      </c>
      <c r="AF11" s="148" t="s">
        <v>1518</v>
      </c>
      <c r="AG11" s="146" t="s">
        <v>1735</v>
      </c>
      <c r="AH11" s="136"/>
      <c r="AI11" s="136"/>
      <c r="AJ11" s="136"/>
    </row>
    <row r="12" spans="1:36" ht="73" customHeight="1" x14ac:dyDescent="0.15">
      <c r="A12" s="147" t="s">
        <v>303</v>
      </c>
      <c r="B12" s="58" t="s">
        <v>1562</v>
      </c>
      <c r="C12" s="148" t="s">
        <v>2</v>
      </c>
      <c r="D12" s="148" t="s">
        <v>1350</v>
      </c>
      <c r="E12" s="148" t="s">
        <v>393</v>
      </c>
      <c r="F12" s="148" t="s">
        <v>1734</v>
      </c>
      <c r="G12" s="148" t="s">
        <v>1519</v>
      </c>
      <c r="H12" s="148" t="s">
        <v>311</v>
      </c>
      <c r="I12" s="148" t="s">
        <v>311</v>
      </c>
      <c r="J12" s="148" t="s">
        <v>311</v>
      </c>
      <c r="K12" s="148" t="s">
        <v>311</v>
      </c>
      <c r="L12" s="148" t="s">
        <v>309</v>
      </c>
      <c r="M12" s="148" t="s">
        <v>311</v>
      </c>
      <c r="N12" s="148" t="s">
        <v>311</v>
      </c>
      <c r="O12" s="148" t="s">
        <v>311</v>
      </c>
      <c r="P12" s="148" t="s">
        <v>311</v>
      </c>
      <c r="Q12" s="148" t="s">
        <v>311</v>
      </c>
      <c r="R12" s="148" t="s">
        <v>311</v>
      </c>
      <c r="S12" s="148" t="s">
        <v>311</v>
      </c>
      <c r="T12" s="148" t="s">
        <v>311</v>
      </c>
      <c r="U12" s="148" t="s">
        <v>311</v>
      </c>
      <c r="V12" s="148" t="s">
        <v>311</v>
      </c>
      <c r="W12" s="148" t="s">
        <v>311</v>
      </c>
      <c r="X12" s="148" t="s">
        <v>311</v>
      </c>
      <c r="Y12" s="148" t="s">
        <v>311</v>
      </c>
      <c r="Z12" s="148" t="s">
        <v>311</v>
      </c>
      <c r="AA12" s="148" t="s">
        <v>311</v>
      </c>
      <c r="AB12" s="148" t="s">
        <v>311</v>
      </c>
      <c r="AC12" s="148" t="s">
        <v>311</v>
      </c>
      <c r="AD12" s="148" t="s">
        <v>311</v>
      </c>
      <c r="AE12" s="148" t="s">
        <v>1736</v>
      </c>
      <c r="AF12" s="148" t="s">
        <v>1518</v>
      </c>
      <c r="AG12" s="146" t="s">
        <v>1735</v>
      </c>
      <c r="AH12" s="136"/>
      <c r="AI12" s="136"/>
      <c r="AJ12" s="136"/>
    </row>
    <row r="13" spans="1:36" ht="42" x14ac:dyDescent="0.15">
      <c r="A13" s="147" t="s">
        <v>303</v>
      </c>
      <c r="B13" s="58" t="s">
        <v>1562</v>
      </c>
      <c r="C13" s="148" t="s">
        <v>2</v>
      </c>
      <c r="D13" s="148" t="s">
        <v>1350</v>
      </c>
      <c r="E13" s="148" t="s">
        <v>393</v>
      </c>
      <c r="F13" s="148" t="s">
        <v>1734</v>
      </c>
      <c r="G13" s="148" t="s">
        <v>1288</v>
      </c>
      <c r="H13" s="148" t="s">
        <v>311</v>
      </c>
      <c r="I13" s="148" t="s">
        <v>311</v>
      </c>
      <c r="J13" s="148" t="s">
        <v>311</v>
      </c>
      <c r="K13" s="148" t="s">
        <v>309</v>
      </c>
      <c r="L13" s="148" t="s">
        <v>309</v>
      </c>
      <c r="M13" s="148" t="s">
        <v>311</v>
      </c>
      <c r="N13" s="148" t="s">
        <v>311</v>
      </c>
      <c r="O13" s="148" t="s">
        <v>311</v>
      </c>
      <c r="P13" s="148" t="s">
        <v>311</v>
      </c>
      <c r="Q13" s="148" t="s">
        <v>311</v>
      </c>
      <c r="R13" s="148" t="s">
        <v>311</v>
      </c>
      <c r="S13" s="148" t="s">
        <v>311</v>
      </c>
      <c r="T13" s="148" t="s">
        <v>311</v>
      </c>
      <c r="U13" s="148" t="s">
        <v>311</v>
      </c>
      <c r="V13" s="148" t="s">
        <v>311</v>
      </c>
      <c r="W13" s="148" t="s">
        <v>309</v>
      </c>
      <c r="X13" s="148" t="s">
        <v>311</v>
      </c>
      <c r="Y13" s="148" t="s">
        <v>311</v>
      </c>
      <c r="Z13" s="148" t="s">
        <v>311</v>
      </c>
      <c r="AA13" s="148" t="s">
        <v>311</v>
      </c>
      <c r="AB13" s="148" t="s">
        <v>311</v>
      </c>
      <c r="AC13" s="148" t="s">
        <v>311</v>
      </c>
      <c r="AD13" s="148" t="s">
        <v>311</v>
      </c>
      <c r="AE13" s="148" t="s">
        <v>1520</v>
      </c>
      <c r="AF13" s="148" t="s">
        <v>1521</v>
      </c>
      <c r="AG13" s="146" t="s">
        <v>1735</v>
      </c>
      <c r="AH13" s="136"/>
      <c r="AI13" s="136"/>
      <c r="AJ13" s="136"/>
    </row>
    <row r="14" spans="1:36" ht="28" x14ac:dyDescent="0.15">
      <c r="A14" s="147" t="s">
        <v>303</v>
      </c>
      <c r="B14" s="58" t="s">
        <v>1523</v>
      </c>
      <c r="C14" s="148" t="s">
        <v>2</v>
      </c>
      <c r="D14" s="148" t="s">
        <v>1522</v>
      </c>
      <c r="E14" s="148" t="s">
        <v>310</v>
      </c>
      <c r="F14" s="148" t="s">
        <v>1769</v>
      </c>
      <c r="G14" s="148" t="s">
        <v>1524</v>
      </c>
      <c r="H14" s="148" t="s">
        <v>311</v>
      </c>
      <c r="I14" s="148" t="s">
        <v>311</v>
      </c>
      <c r="J14" s="148" t="s">
        <v>311</v>
      </c>
      <c r="K14" s="148" t="s">
        <v>311</v>
      </c>
      <c r="L14" s="148" t="s">
        <v>311</v>
      </c>
      <c r="M14" s="148" t="s">
        <v>311</v>
      </c>
      <c r="N14" s="148" t="s">
        <v>311</v>
      </c>
      <c r="O14" s="148" t="s">
        <v>311</v>
      </c>
      <c r="P14" s="148" t="s">
        <v>311</v>
      </c>
      <c r="Q14" s="148" t="s">
        <v>309</v>
      </c>
      <c r="R14" s="148" t="s">
        <v>311</v>
      </c>
      <c r="S14" s="148" t="s">
        <v>311</v>
      </c>
      <c r="T14" s="148" t="s">
        <v>311</v>
      </c>
      <c r="U14" s="148" t="s">
        <v>311</v>
      </c>
      <c r="V14" s="148" t="s">
        <v>311</v>
      </c>
      <c r="W14" s="148" t="s">
        <v>311</v>
      </c>
      <c r="X14" s="148" t="s">
        <v>311</v>
      </c>
      <c r="Y14" s="148" t="s">
        <v>311</v>
      </c>
      <c r="Z14" s="148" t="s">
        <v>311</v>
      </c>
      <c r="AA14" s="148" t="s">
        <v>311</v>
      </c>
      <c r="AB14" s="148" t="s">
        <v>311</v>
      </c>
      <c r="AC14" s="148" t="s">
        <v>311</v>
      </c>
      <c r="AD14" s="148" t="s">
        <v>311</v>
      </c>
      <c r="AE14" s="148" t="s">
        <v>1525</v>
      </c>
      <c r="AF14" s="148"/>
      <c r="AG14" s="146"/>
      <c r="AH14" s="136"/>
      <c r="AI14" s="136"/>
      <c r="AJ14" s="136"/>
    </row>
    <row r="15" spans="1:36" ht="171" customHeight="1" x14ac:dyDescent="0.15">
      <c r="A15" s="147" t="s">
        <v>303</v>
      </c>
      <c r="B15" s="58" t="s">
        <v>1523</v>
      </c>
      <c r="C15" s="148" t="s">
        <v>2</v>
      </c>
      <c r="D15" s="148" t="s">
        <v>1522</v>
      </c>
      <c r="E15" s="148" t="s">
        <v>310</v>
      </c>
      <c r="F15" s="148" t="s">
        <v>1211</v>
      </c>
      <c r="G15" s="148" t="s">
        <v>1526</v>
      </c>
      <c r="H15" s="148" t="s">
        <v>311</v>
      </c>
      <c r="I15" s="148" t="s">
        <v>311</v>
      </c>
      <c r="J15" s="148" t="s">
        <v>311</v>
      </c>
      <c r="K15" s="148" t="s">
        <v>311</v>
      </c>
      <c r="L15" s="148" t="s">
        <v>311</v>
      </c>
      <c r="M15" s="148" t="s">
        <v>311</v>
      </c>
      <c r="N15" s="148" t="s">
        <v>311</v>
      </c>
      <c r="O15" s="148" t="s">
        <v>311</v>
      </c>
      <c r="P15" s="148" t="s">
        <v>311</v>
      </c>
      <c r="Q15" s="148" t="s">
        <v>309</v>
      </c>
      <c r="R15" s="148" t="s">
        <v>311</v>
      </c>
      <c r="S15" s="148" t="s">
        <v>311</v>
      </c>
      <c r="T15" s="148" t="s">
        <v>311</v>
      </c>
      <c r="U15" s="148" t="s">
        <v>311</v>
      </c>
      <c r="V15" s="148" t="s">
        <v>311</v>
      </c>
      <c r="W15" s="148" t="s">
        <v>311</v>
      </c>
      <c r="X15" s="148" t="s">
        <v>311</v>
      </c>
      <c r="Y15" s="148" t="s">
        <v>311</v>
      </c>
      <c r="Z15" s="148" t="s">
        <v>311</v>
      </c>
      <c r="AA15" s="148" t="s">
        <v>311</v>
      </c>
      <c r="AB15" s="148" t="s">
        <v>311</v>
      </c>
      <c r="AC15" s="148" t="s">
        <v>311</v>
      </c>
      <c r="AD15" s="148" t="s">
        <v>311</v>
      </c>
      <c r="AE15" s="416" t="s">
        <v>1770</v>
      </c>
      <c r="AF15" s="148"/>
      <c r="AG15" s="146"/>
      <c r="AH15" s="136"/>
      <c r="AI15" s="136"/>
      <c r="AJ15" s="136"/>
    </row>
    <row r="16" spans="1:36" ht="42" x14ac:dyDescent="0.15">
      <c r="A16" s="147" t="s">
        <v>303</v>
      </c>
      <c r="B16" s="58" t="s">
        <v>1523</v>
      </c>
      <c r="C16" s="148" t="s">
        <v>2</v>
      </c>
      <c r="D16" s="148" t="s">
        <v>1522</v>
      </c>
      <c r="E16" s="148" t="s">
        <v>310</v>
      </c>
      <c r="F16" s="148" t="s">
        <v>1769</v>
      </c>
      <c r="G16" s="148" t="s">
        <v>1527</v>
      </c>
      <c r="H16" s="148" t="s">
        <v>311</v>
      </c>
      <c r="I16" s="148" t="s">
        <v>311</v>
      </c>
      <c r="J16" s="148" t="s">
        <v>311</v>
      </c>
      <c r="K16" s="148" t="s">
        <v>311</v>
      </c>
      <c r="L16" s="148" t="s">
        <v>311</v>
      </c>
      <c r="M16" s="148" t="s">
        <v>311</v>
      </c>
      <c r="N16" s="148" t="s">
        <v>311</v>
      </c>
      <c r="O16" s="148" t="s">
        <v>311</v>
      </c>
      <c r="P16" s="148" t="s">
        <v>311</v>
      </c>
      <c r="Q16" s="148" t="s">
        <v>309</v>
      </c>
      <c r="R16" s="148" t="s">
        <v>311</v>
      </c>
      <c r="S16" s="148" t="s">
        <v>311</v>
      </c>
      <c r="T16" s="148" t="s">
        <v>311</v>
      </c>
      <c r="U16" s="148" t="s">
        <v>311</v>
      </c>
      <c r="V16" s="148" t="s">
        <v>311</v>
      </c>
      <c r="W16" s="148" t="s">
        <v>311</v>
      </c>
      <c r="X16" s="148" t="s">
        <v>311</v>
      </c>
      <c r="Y16" s="148" t="s">
        <v>311</v>
      </c>
      <c r="Z16" s="148" t="s">
        <v>311</v>
      </c>
      <c r="AA16" s="148" t="s">
        <v>311</v>
      </c>
      <c r="AB16" s="148" t="s">
        <v>311</v>
      </c>
      <c r="AC16" s="148" t="s">
        <v>311</v>
      </c>
      <c r="AD16" s="148" t="s">
        <v>311</v>
      </c>
      <c r="AE16" s="148" t="s">
        <v>1528</v>
      </c>
      <c r="AF16" s="148"/>
      <c r="AG16" s="146"/>
      <c r="AH16" s="136"/>
      <c r="AI16" s="136"/>
      <c r="AJ16" s="136"/>
    </row>
    <row r="17" spans="1:36" ht="28" x14ac:dyDescent="0.15">
      <c r="A17" s="147" t="s">
        <v>303</v>
      </c>
      <c r="B17" s="58" t="s">
        <v>1523</v>
      </c>
      <c r="C17" s="148" t="s">
        <v>2</v>
      </c>
      <c r="D17" s="148" t="s">
        <v>1529</v>
      </c>
      <c r="E17" s="148" t="s">
        <v>310</v>
      </c>
      <c r="F17" s="148" t="s">
        <v>1211</v>
      </c>
      <c r="G17" s="148" t="s">
        <v>1524</v>
      </c>
      <c r="H17" s="148" t="s">
        <v>311</v>
      </c>
      <c r="I17" s="148" t="s">
        <v>311</v>
      </c>
      <c r="J17" s="148" t="s">
        <v>311</v>
      </c>
      <c r="K17" s="148" t="s">
        <v>311</v>
      </c>
      <c r="L17" s="148" t="s">
        <v>311</v>
      </c>
      <c r="M17" s="148" t="s">
        <v>311</v>
      </c>
      <c r="N17" s="148" t="s">
        <v>311</v>
      </c>
      <c r="O17" s="148" t="s">
        <v>311</v>
      </c>
      <c r="P17" s="148" t="s">
        <v>311</v>
      </c>
      <c r="Q17" s="148" t="s">
        <v>309</v>
      </c>
      <c r="R17" s="148" t="s">
        <v>311</v>
      </c>
      <c r="S17" s="148" t="s">
        <v>311</v>
      </c>
      <c r="T17" s="148" t="s">
        <v>311</v>
      </c>
      <c r="U17" s="148" t="s">
        <v>311</v>
      </c>
      <c r="V17" s="148" t="s">
        <v>311</v>
      </c>
      <c r="W17" s="148" t="s">
        <v>311</v>
      </c>
      <c r="X17" s="148" t="s">
        <v>311</v>
      </c>
      <c r="Y17" s="148" t="s">
        <v>311</v>
      </c>
      <c r="Z17" s="148" t="s">
        <v>311</v>
      </c>
      <c r="AA17" s="148" t="s">
        <v>311</v>
      </c>
      <c r="AB17" s="148" t="s">
        <v>311</v>
      </c>
      <c r="AC17" s="148" t="s">
        <v>311</v>
      </c>
      <c r="AD17" s="148" t="s">
        <v>311</v>
      </c>
      <c r="AE17" s="148" t="s">
        <v>1525</v>
      </c>
      <c r="AF17" s="148"/>
      <c r="AG17" s="146"/>
      <c r="AH17" s="136"/>
      <c r="AI17" s="136"/>
      <c r="AJ17" s="136"/>
    </row>
    <row r="18" spans="1:36" ht="168" customHeight="1" x14ac:dyDescent="0.15">
      <c r="A18" s="147" t="s">
        <v>303</v>
      </c>
      <c r="B18" s="58" t="s">
        <v>1523</v>
      </c>
      <c r="C18" s="148" t="s">
        <v>2</v>
      </c>
      <c r="D18" s="148" t="s">
        <v>1529</v>
      </c>
      <c r="E18" s="148" t="s">
        <v>310</v>
      </c>
      <c r="F18" s="148" t="s">
        <v>1211</v>
      </c>
      <c r="G18" s="148" t="s">
        <v>1530</v>
      </c>
      <c r="H18" s="148" t="s">
        <v>311</v>
      </c>
      <c r="I18" s="148" t="s">
        <v>311</v>
      </c>
      <c r="J18" s="148" t="s">
        <v>311</v>
      </c>
      <c r="K18" s="148" t="s">
        <v>311</v>
      </c>
      <c r="L18" s="148" t="s">
        <v>311</v>
      </c>
      <c r="M18" s="148" t="s">
        <v>311</v>
      </c>
      <c r="N18" s="148" t="s">
        <v>311</v>
      </c>
      <c r="O18" s="148" t="s">
        <v>311</v>
      </c>
      <c r="P18" s="148" t="s">
        <v>311</v>
      </c>
      <c r="Q18" s="148" t="s">
        <v>309</v>
      </c>
      <c r="R18" s="148" t="s">
        <v>311</v>
      </c>
      <c r="S18" s="148" t="s">
        <v>311</v>
      </c>
      <c r="T18" s="148" t="s">
        <v>311</v>
      </c>
      <c r="U18" s="148" t="s">
        <v>311</v>
      </c>
      <c r="V18" s="148" t="s">
        <v>311</v>
      </c>
      <c r="W18" s="148" t="s">
        <v>311</v>
      </c>
      <c r="X18" s="148" t="s">
        <v>311</v>
      </c>
      <c r="Y18" s="148" t="s">
        <v>311</v>
      </c>
      <c r="Z18" s="148" t="s">
        <v>311</v>
      </c>
      <c r="AA18" s="148" t="s">
        <v>311</v>
      </c>
      <c r="AB18" s="148" t="s">
        <v>311</v>
      </c>
      <c r="AC18" s="148" t="s">
        <v>311</v>
      </c>
      <c r="AD18" s="148" t="s">
        <v>311</v>
      </c>
      <c r="AE18" s="416" t="s">
        <v>1771</v>
      </c>
      <c r="AF18" s="148"/>
      <c r="AG18" s="146"/>
      <c r="AH18" s="136"/>
      <c r="AI18" s="136"/>
      <c r="AJ18" s="136"/>
    </row>
  </sheetData>
  <mergeCells count="13">
    <mergeCell ref="AC5:AE5"/>
    <mergeCell ref="AF5:AF6"/>
    <mergeCell ref="AG5:AG6"/>
    <mergeCell ref="A4:G5"/>
    <mergeCell ref="H4:L4"/>
    <mergeCell ref="M4:V4"/>
    <mergeCell ref="W4:AE4"/>
    <mergeCell ref="H5:I5"/>
    <mergeCell ref="J5:L5"/>
    <mergeCell ref="M5:O5"/>
    <mergeCell ref="P5:T5"/>
    <mergeCell ref="X5:Y5"/>
    <mergeCell ref="AA5:AB5"/>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'file:///C:/Users/Stransky/Documents/_Work/DCF/Meetings/SGRN/2018-05_EWG-18-04_Surveys/Report/D:/Users/Stransky/Documents/_Work/DCF/Reports/Finance/2015/D:/DCF/EU MAP und Work Plan/Stand 14102016/[Workplan2017-2020-GER-Draft_new.xlsm]Drop-down list'!#REF!</xm:f>
          </x14:formula1>
          <xm:sqref>A7:A10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J31"/>
  <sheetViews>
    <sheetView zoomScale="110" zoomScaleNormal="110" workbookViewId="0">
      <selection activeCell="E19" sqref="E19"/>
    </sheetView>
  </sheetViews>
  <sheetFormatPr baseColWidth="10" defaultColWidth="9.1640625" defaultRowHeight="13" x14ac:dyDescent="0.15"/>
  <cols>
    <col min="1" max="1" width="9.1640625" style="14"/>
    <col min="2" max="2" width="40.5" style="14" customWidth="1"/>
    <col min="3" max="3" width="9.1640625" style="14"/>
    <col min="4" max="4" width="21.33203125" style="14" bestFit="1" customWidth="1"/>
    <col min="5" max="5" width="15.33203125" style="14" customWidth="1"/>
    <col min="6" max="6" width="10.83203125" style="14" customWidth="1"/>
    <col min="7" max="7" width="12.5" style="14" customWidth="1"/>
    <col min="8" max="8" width="24.83203125" style="14" customWidth="1"/>
    <col min="9" max="9" width="31.5" style="14" customWidth="1"/>
    <col min="10" max="10" width="30.1640625" style="14" customWidth="1"/>
    <col min="11" max="16384" width="9.1640625" style="14"/>
  </cols>
  <sheetData>
    <row r="1" spans="1:10" ht="14" thickBot="1" x14ac:dyDescent="0.2">
      <c r="A1" s="63" t="s">
        <v>273</v>
      </c>
      <c r="B1" s="77"/>
      <c r="C1" s="2"/>
      <c r="D1" s="27"/>
    </row>
    <row r="2" spans="1:10" x14ac:dyDescent="0.15">
      <c r="A2" s="2"/>
      <c r="B2" s="2"/>
      <c r="C2" s="2"/>
      <c r="D2" s="2"/>
      <c r="E2" s="2"/>
      <c r="F2" s="2"/>
      <c r="G2" s="2"/>
      <c r="H2" s="2"/>
      <c r="I2" s="54" t="s">
        <v>1</v>
      </c>
      <c r="J2" s="31" t="s">
        <v>2</v>
      </c>
    </row>
    <row r="3" spans="1:10" ht="14" thickBot="1" x14ac:dyDescent="0.2">
      <c r="A3" s="2"/>
      <c r="B3" s="2"/>
      <c r="C3" s="2"/>
      <c r="D3" s="2"/>
      <c r="E3" s="2"/>
      <c r="F3" s="2"/>
      <c r="G3" s="2"/>
      <c r="H3" s="2"/>
      <c r="I3" s="4" t="s">
        <v>3</v>
      </c>
      <c r="J3" s="32">
        <v>2021</v>
      </c>
    </row>
    <row r="4" spans="1:10" ht="43" thickBot="1" x14ac:dyDescent="0.2">
      <c r="A4" s="33" t="s">
        <v>4</v>
      </c>
      <c r="B4" s="33" t="s">
        <v>274</v>
      </c>
      <c r="C4" s="33" t="s">
        <v>275</v>
      </c>
      <c r="D4" s="30" t="s">
        <v>276</v>
      </c>
      <c r="E4" s="33" t="s">
        <v>277</v>
      </c>
      <c r="F4" s="33" t="s">
        <v>278</v>
      </c>
      <c r="G4" s="33" t="s">
        <v>279</v>
      </c>
      <c r="H4" s="30" t="s">
        <v>15</v>
      </c>
      <c r="I4" s="34" t="s">
        <v>280</v>
      </c>
      <c r="J4" s="62" t="s">
        <v>73</v>
      </c>
    </row>
    <row r="5" spans="1:10" ht="56" x14ac:dyDescent="0.15">
      <c r="A5" s="118" t="s">
        <v>303</v>
      </c>
      <c r="B5" s="145" t="s">
        <v>1531</v>
      </c>
      <c r="C5" s="145">
        <v>1</v>
      </c>
      <c r="D5" s="579" t="s">
        <v>1350</v>
      </c>
      <c r="E5" s="145" t="s">
        <v>2</v>
      </c>
      <c r="F5" s="145" t="s">
        <v>309</v>
      </c>
      <c r="G5" s="580" t="s">
        <v>1532</v>
      </c>
      <c r="H5" s="150" t="s">
        <v>1533</v>
      </c>
      <c r="I5" s="101" t="s">
        <v>1717</v>
      </c>
      <c r="J5" s="101" t="s">
        <v>1718</v>
      </c>
    </row>
    <row r="6" spans="1:10" ht="70" x14ac:dyDescent="0.15">
      <c r="A6" s="118" t="s">
        <v>303</v>
      </c>
      <c r="B6" s="145" t="s">
        <v>1534</v>
      </c>
      <c r="C6" s="145">
        <v>1</v>
      </c>
      <c r="D6" s="579" t="s">
        <v>1350</v>
      </c>
      <c r="E6" s="145" t="s">
        <v>2</v>
      </c>
      <c r="F6" s="145" t="s">
        <v>309</v>
      </c>
      <c r="G6" s="580" t="s">
        <v>1367</v>
      </c>
      <c r="H6" s="150" t="s">
        <v>1535</v>
      </c>
      <c r="I6" s="101" t="s">
        <v>1536</v>
      </c>
      <c r="J6" s="101" t="s">
        <v>1718</v>
      </c>
    </row>
    <row r="7" spans="1:10" ht="28" x14ac:dyDescent="0.15">
      <c r="A7" s="118" t="s">
        <v>303</v>
      </c>
      <c r="B7" s="145" t="s">
        <v>1974</v>
      </c>
      <c r="C7" s="145">
        <v>1</v>
      </c>
      <c r="D7" s="579" t="s">
        <v>1975</v>
      </c>
      <c r="E7" s="145" t="s">
        <v>2</v>
      </c>
      <c r="F7" s="145" t="s">
        <v>309</v>
      </c>
      <c r="G7" s="580" t="s">
        <v>1532</v>
      </c>
      <c r="H7" s="150"/>
      <c r="I7" s="101" t="s">
        <v>1715</v>
      </c>
      <c r="J7" s="101" t="s">
        <v>1718</v>
      </c>
    </row>
    <row r="8" spans="1:10" ht="42" x14ac:dyDescent="0.15">
      <c r="A8" s="567" t="s">
        <v>303</v>
      </c>
      <c r="B8" s="567" t="s">
        <v>1708</v>
      </c>
      <c r="C8" s="567" t="s">
        <v>1537</v>
      </c>
      <c r="D8" s="581" t="s">
        <v>1709</v>
      </c>
      <c r="E8" s="567" t="s">
        <v>2</v>
      </c>
      <c r="F8" s="567" t="s">
        <v>309</v>
      </c>
      <c r="G8" s="317" t="s">
        <v>1538</v>
      </c>
      <c r="H8" s="157"/>
      <c r="I8" s="158" t="s">
        <v>1710</v>
      </c>
      <c r="J8" s="101" t="s">
        <v>1539</v>
      </c>
    </row>
    <row r="9" spans="1:10" ht="28" x14ac:dyDescent="0.15">
      <c r="A9" s="118" t="s">
        <v>303</v>
      </c>
      <c r="B9" s="145" t="s">
        <v>1540</v>
      </c>
      <c r="C9" s="145" t="s">
        <v>1541</v>
      </c>
      <c r="D9" s="579" t="s">
        <v>1542</v>
      </c>
      <c r="E9" s="145" t="s">
        <v>2</v>
      </c>
      <c r="F9" s="145" t="s">
        <v>309</v>
      </c>
      <c r="G9" s="580" t="s">
        <v>1538</v>
      </c>
      <c r="H9" s="150"/>
      <c r="I9" s="101" t="s">
        <v>1715</v>
      </c>
      <c r="J9" s="101" t="s">
        <v>1716</v>
      </c>
    </row>
    <row r="10" spans="1:10" ht="14" x14ac:dyDescent="0.15">
      <c r="A10" s="118" t="s">
        <v>303</v>
      </c>
      <c r="B10" s="145" t="s">
        <v>1543</v>
      </c>
      <c r="C10" s="145" t="s">
        <v>1544</v>
      </c>
      <c r="D10" s="579" t="s">
        <v>1545</v>
      </c>
      <c r="E10" s="145" t="s">
        <v>2</v>
      </c>
      <c r="F10" s="145" t="s">
        <v>309</v>
      </c>
      <c r="G10" s="580" t="s">
        <v>1546</v>
      </c>
      <c r="H10" s="150"/>
      <c r="I10" s="101" t="s">
        <v>1737</v>
      </c>
      <c r="J10" s="101"/>
    </row>
    <row r="11" spans="1:10" ht="14" x14ac:dyDescent="0.15">
      <c r="A11" s="118" t="s">
        <v>303</v>
      </c>
      <c r="B11" s="145" t="s">
        <v>1543</v>
      </c>
      <c r="C11" s="145" t="s">
        <v>1544</v>
      </c>
      <c r="D11" s="579" t="s">
        <v>1547</v>
      </c>
      <c r="E11" s="145" t="s">
        <v>2</v>
      </c>
      <c r="F11" s="145" t="s">
        <v>309</v>
      </c>
      <c r="G11" s="580" t="s">
        <v>1546</v>
      </c>
      <c r="H11" s="150"/>
      <c r="I11" s="101" t="s">
        <v>1568</v>
      </c>
      <c r="J11" s="101"/>
    </row>
    <row r="12" spans="1:10" ht="14" x14ac:dyDescent="0.15">
      <c r="A12" s="118" t="s">
        <v>303</v>
      </c>
      <c r="B12" s="145" t="s">
        <v>1543</v>
      </c>
      <c r="C12" s="145" t="s">
        <v>1544</v>
      </c>
      <c r="D12" s="579" t="s">
        <v>1548</v>
      </c>
      <c r="E12" s="145" t="s">
        <v>2</v>
      </c>
      <c r="F12" s="145" t="s">
        <v>309</v>
      </c>
      <c r="G12" s="580" t="s">
        <v>1546</v>
      </c>
      <c r="H12" s="150"/>
      <c r="I12" s="101" t="s">
        <v>1568</v>
      </c>
      <c r="J12" s="101"/>
    </row>
    <row r="13" spans="1:10" ht="14" x14ac:dyDescent="0.15">
      <c r="A13" s="118" t="s">
        <v>303</v>
      </c>
      <c r="B13" s="145" t="s">
        <v>1549</v>
      </c>
      <c r="C13" s="145" t="s">
        <v>1550</v>
      </c>
      <c r="D13" s="579" t="s">
        <v>1551</v>
      </c>
      <c r="E13" s="145" t="s">
        <v>2</v>
      </c>
      <c r="F13" s="145" t="s">
        <v>1552</v>
      </c>
      <c r="G13" s="580" t="s">
        <v>1553</v>
      </c>
      <c r="H13" s="150"/>
      <c r="I13" s="101" t="s">
        <v>1568</v>
      </c>
      <c r="J13" s="101"/>
    </row>
    <row r="14" spans="1:10" ht="14" x14ac:dyDescent="0.15">
      <c r="A14" s="118" t="s">
        <v>303</v>
      </c>
      <c r="B14" s="145" t="s">
        <v>1549</v>
      </c>
      <c r="C14" s="145" t="s">
        <v>1550</v>
      </c>
      <c r="D14" s="579" t="s">
        <v>1554</v>
      </c>
      <c r="E14" s="145" t="s">
        <v>2</v>
      </c>
      <c r="F14" s="145" t="s">
        <v>1552</v>
      </c>
      <c r="G14" s="580" t="s">
        <v>1553</v>
      </c>
      <c r="H14" s="150"/>
      <c r="I14" s="101" t="s">
        <v>1568</v>
      </c>
      <c r="J14" s="101"/>
    </row>
    <row r="15" spans="1:10" ht="14" x14ac:dyDescent="0.15">
      <c r="A15" s="118" t="s">
        <v>303</v>
      </c>
      <c r="B15" s="145" t="s">
        <v>1549</v>
      </c>
      <c r="C15" s="145" t="s">
        <v>1550</v>
      </c>
      <c r="D15" s="579" t="s">
        <v>1237</v>
      </c>
      <c r="E15" s="145" t="s">
        <v>2</v>
      </c>
      <c r="F15" s="145" t="s">
        <v>1552</v>
      </c>
      <c r="G15" s="580" t="s">
        <v>1553</v>
      </c>
      <c r="H15" s="150"/>
      <c r="I15" s="101" t="s">
        <v>1568</v>
      </c>
      <c r="J15" s="101"/>
    </row>
    <row r="16" spans="1:10" ht="28" x14ac:dyDescent="0.15">
      <c r="A16" s="118" t="s">
        <v>303</v>
      </c>
      <c r="B16" s="145" t="s">
        <v>1549</v>
      </c>
      <c r="C16" s="145" t="s">
        <v>1550</v>
      </c>
      <c r="D16" s="579" t="s">
        <v>1555</v>
      </c>
      <c r="E16" s="145" t="s">
        <v>2</v>
      </c>
      <c r="F16" s="145" t="s">
        <v>1552</v>
      </c>
      <c r="G16" s="580" t="s">
        <v>1553</v>
      </c>
      <c r="H16" s="150"/>
      <c r="I16" s="101" t="s">
        <v>1568</v>
      </c>
      <c r="J16" s="101"/>
    </row>
    <row r="17" spans="1:10" ht="14" x14ac:dyDescent="0.15">
      <c r="A17" s="118" t="s">
        <v>303</v>
      </c>
      <c r="B17" s="145" t="s">
        <v>1549</v>
      </c>
      <c r="C17" s="145" t="s">
        <v>1550</v>
      </c>
      <c r="D17" s="579" t="s">
        <v>1293</v>
      </c>
      <c r="E17" s="145" t="s">
        <v>2</v>
      </c>
      <c r="F17" s="145" t="s">
        <v>1552</v>
      </c>
      <c r="G17" s="580" t="s">
        <v>1553</v>
      </c>
      <c r="H17" s="150"/>
      <c r="I17" s="101" t="s">
        <v>1568</v>
      </c>
      <c r="J17" s="101"/>
    </row>
    <row r="18" spans="1:10" ht="14" x14ac:dyDescent="0.15">
      <c r="A18" s="118" t="s">
        <v>303</v>
      </c>
      <c r="B18" s="145" t="s">
        <v>1549</v>
      </c>
      <c r="C18" s="145" t="s">
        <v>1550</v>
      </c>
      <c r="D18" s="579" t="s">
        <v>1556</v>
      </c>
      <c r="E18" s="145" t="s">
        <v>2</v>
      </c>
      <c r="F18" s="145" t="s">
        <v>1552</v>
      </c>
      <c r="G18" s="580" t="s">
        <v>1553</v>
      </c>
      <c r="H18" s="150"/>
      <c r="I18" s="101" t="s">
        <v>1568</v>
      </c>
      <c r="J18" s="101"/>
    </row>
    <row r="19" spans="1:10" ht="14" x14ac:dyDescent="0.15">
      <c r="A19" s="118" t="s">
        <v>303</v>
      </c>
      <c r="B19" s="145" t="s">
        <v>1549</v>
      </c>
      <c r="C19" s="145" t="s">
        <v>1550</v>
      </c>
      <c r="D19" s="579" t="s">
        <v>1557</v>
      </c>
      <c r="E19" s="145" t="s">
        <v>2</v>
      </c>
      <c r="F19" s="145" t="s">
        <v>1552</v>
      </c>
      <c r="G19" s="580" t="s">
        <v>1553</v>
      </c>
      <c r="H19" s="150"/>
      <c r="I19" s="101" t="s">
        <v>1568</v>
      </c>
      <c r="J19" s="101"/>
    </row>
    <row r="20" spans="1:10" ht="14" x14ac:dyDescent="0.15">
      <c r="A20" s="118" t="s">
        <v>303</v>
      </c>
      <c r="B20" s="145" t="s">
        <v>1549</v>
      </c>
      <c r="C20" s="145" t="s">
        <v>1550</v>
      </c>
      <c r="D20" s="579" t="s">
        <v>1558</v>
      </c>
      <c r="E20" s="145" t="s">
        <v>2</v>
      </c>
      <c r="F20" s="145" t="s">
        <v>1552</v>
      </c>
      <c r="G20" s="580" t="s">
        <v>1553</v>
      </c>
      <c r="H20" s="150"/>
      <c r="I20" s="101" t="s">
        <v>1568</v>
      </c>
      <c r="J20" s="101"/>
    </row>
    <row r="21" spans="1:10" ht="14" x14ac:dyDescent="0.15">
      <c r="A21" s="118" t="s">
        <v>303</v>
      </c>
      <c r="B21" s="145" t="s">
        <v>1549</v>
      </c>
      <c r="C21" s="145" t="s">
        <v>1550</v>
      </c>
      <c r="D21" s="579" t="s">
        <v>1559</v>
      </c>
      <c r="E21" s="145" t="s">
        <v>2</v>
      </c>
      <c r="F21" s="145" t="s">
        <v>1552</v>
      </c>
      <c r="G21" s="580" t="s">
        <v>1553</v>
      </c>
      <c r="H21" s="150"/>
      <c r="I21" s="101" t="s">
        <v>1568</v>
      </c>
      <c r="J21" s="101"/>
    </row>
    <row r="22" spans="1:10" ht="14" x14ac:dyDescent="0.15">
      <c r="A22" s="118" t="s">
        <v>303</v>
      </c>
      <c r="B22" s="145" t="s">
        <v>1549</v>
      </c>
      <c r="C22" s="145" t="s">
        <v>1550</v>
      </c>
      <c r="D22" s="579" t="s">
        <v>1560</v>
      </c>
      <c r="E22" s="145" t="s">
        <v>2</v>
      </c>
      <c r="F22" s="145" t="s">
        <v>1552</v>
      </c>
      <c r="G22" s="580" t="s">
        <v>1553</v>
      </c>
      <c r="H22" s="150"/>
      <c r="I22" s="101" t="s">
        <v>1568</v>
      </c>
      <c r="J22" s="101"/>
    </row>
    <row r="23" spans="1:10" ht="14" x14ac:dyDescent="0.15">
      <c r="A23" s="118" t="s">
        <v>303</v>
      </c>
      <c r="B23" s="145" t="s">
        <v>1549</v>
      </c>
      <c r="C23" s="145" t="s">
        <v>1550</v>
      </c>
      <c r="D23" s="579" t="s">
        <v>1561</v>
      </c>
      <c r="E23" s="145" t="s">
        <v>2</v>
      </c>
      <c r="F23" s="145" t="s">
        <v>1552</v>
      </c>
      <c r="G23" s="580" t="s">
        <v>1553</v>
      </c>
      <c r="H23" s="150"/>
      <c r="I23" s="101" t="s">
        <v>1568</v>
      </c>
      <c r="J23" s="101"/>
    </row>
    <row r="24" spans="1:10" ht="14" x14ac:dyDescent="0.15">
      <c r="A24" s="118" t="s">
        <v>303</v>
      </c>
      <c r="B24" s="145" t="s">
        <v>1549</v>
      </c>
      <c r="C24" s="145" t="s">
        <v>1550</v>
      </c>
      <c r="D24" s="579" t="s">
        <v>1562</v>
      </c>
      <c r="E24" s="145" t="s">
        <v>2</v>
      </c>
      <c r="F24" s="145" t="s">
        <v>1552</v>
      </c>
      <c r="G24" s="580" t="s">
        <v>1553</v>
      </c>
      <c r="H24" s="150"/>
      <c r="I24" s="101" t="s">
        <v>1568</v>
      </c>
      <c r="J24" s="101"/>
    </row>
    <row r="25" spans="1:10" ht="14" x14ac:dyDescent="0.15">
      <c r="A25" s="118" t="s">
        <v>303</v>
      </c>
      <c r="B25" s="145" t="s">
        <v>1549</v>
      </c>
      <c r="C25" s="145" t="s">
        <v>1550</v>
      </c>
      <c r="D25" s="579" t="s">
        <v>1563</v>
      </c>
      <c r="E25" s="145" t="s">
        <v>2</v>
      </c>
      <c r="F25" s="145" t="s">
        <v>1552</v>
      </c>
      <c r="G25" s="580" t="s">
        <v>1553</v>
      </c>
      <c r="H25" s="150"/>
      <c r="I25" s="101" t="s">
        <v>1568</v>
      </c>
      <c r="J25" s="101"/>
    </row>
    <row r="26" spans="1:10" ht="28" x14ac:dyDescent="0.15">
      <c r="A26" s="118" t="s">
        <v>303</v>
      </c>
      <c r="B26" s="145" t="s">
        <v>1549</v>
      </c>
      <c r="C26" s="145" t="s">
        <v>1550</v>
      </c>
      <c r="D26" s="579" t="s">
        <v>1564</v>
      </c>
      <c r="E26" s="145" t="s">
        <v>2</v>
      </c>
      <c r="F26" s="145" t="s">
        <v>1552</v>
      </c>
      <c r="G26" s="580" t="s">
        <v>1553</v>
      </c>
      <c r="H26" s="150"/>
      <c r="I26" s="101" t="s">
        <v>1568</v>
      </c>
      <c r="J26" s="101"/>
    </row>
    <row r="27" spans="1:10" ht="28" x14ac:dyDescent="0.15">
      <c r="A27" s="118" t="s">
        <v>303</v>
      </c>
      <c r="B27" s="145" t="s">
        <v>1549</v>
      </c>
      <c r="C27" s="145" t="s">
        <v>1550</v>
      </c>
      <c r="D27" s="579" t="s">
        <v>1565</v>
      </c>
      <c r="E27" s="145" t="s">
        <v>2</v>
      </c>
      <c r="F27" s="145" t="s">
        <v>1552</v>
      </c>
      <c r="G27" s="580" t="s">
        <v>1553</v>
      </c>
      <c r="H27" s="150"/>
      <c r="I27" s="101" t="s">
        <v>1568</v>
      </c>
      <c r="J27" s="101"/>
    </row>
    <row r="28" spans="1:10" ht="14" x14ac:dyDescent="0.15">
      <c r="A28" s="118" t="s">
        <v>303</v>
      </c>
      <c r="B28" s="145" t="s">
        <v>1566</v>
      </c>
      <c r="C28" s="145" t="s">
        <v>1550</v>
      </c>
      <c r="D28" s="579" t="s">
        <v>1567</v>
      </c>
      <c r="E28" s="145">
        <v>2021</v>
      </c>
      <c r="F28" s="145">
        <v>2020</v>
      </c>
      <c r="G28" s="580" t="s">
        <v>1568</v>
      </c>
      <c r="H28" s="150"/>
      <c r="I28" s="101" t="s">
        <v>1568</v>
      </c>
      <c r="J28" s="101"/>
    </row>
    <row r="29" spans="1:10" ht="28" x14ac:dyDescent="0.15">
      <c r="A29" s="118" t="s">
        <v>303</v>
      </c>
      <c r="B29" s="145" t="s">
        <v>1569</v>
      </c>
      <c r="C29" s="145" t="s">
        <v>1570</v>
      </c>
      <c r="D29" s="579" t="s">
        <v>1350</v>
      </c>
      <c r="E29" s="145" t="s">
        <v>2</v>
      </c>
      <c r="F29" s="145" t="s">
        <v>1552</v>
      </c>
      <c r="G29" s="580" t="s">
        <v>1571</v>
      </c>
      <c r="H29" s="150"/>
      <c r="I29" s="272" t="s">
        <v>1768</v>
      </c>
      <c r="J29" s="101"/>
    </row>
    <row r="30" spans="1:10" ht="28" x14ac:dyDescent="0.15">
      <c r="A30" s="118" t="s">
        <v>303</v>
      </c>
      <c r="B30" s="145" t="s">
        <v>1572</v>
      </c>
      <c r="C30" s="145" t="s">
        <v>1570</v>
      </c>
      <c r="D30" s="579" t="s">
        <v>1350</v>
      </c>
      <c r="E30" s="145">
        <v>2021</v>
      </c>
      <c r="F30" s="145">
        <v>2020</v>
      </c>
      <c r="G30" s="580" t="s">
        <v>1573</v>
      </c>
      <c r="H30" s="150"/>
      <c r="I30" s="272" t="s">
        <v>1768</v>
      </c>
      <c r="J30" s="101"/>
    </row>
    <row r="31" spans="1:10" ht="28" x14ac:dyDescent="0.15">
      <c r="A31" s="118" t="s">
        <v>303</v>
      </c>
      <c r="B31" s="145" t="s">
        <v>1749</v>
      </c>
      <c r="C31" s="145" t="s">
        <v>1574</v>
      </c>
      <c r="D31" s="579" t="s">
        <v>1350</v>
      </c>
      <c r="E31" s="145" t="s">
        <v>2</v>
      </c>
      <c r="F31" s="145" t="s">
        <v>1552</v>
      </c>
      <c r="G31" s="580" t="s">
        <v>1571</v>
      </c>
      <c r="H31" s="150"/>
      <c r="I31" s="101" t="s">
        <v>1575</v>
      </c>
      <c r="J31" s="10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6"/>
  <sheetViews>
    <sheetView zoomScale="110" zoomScaleNormal="110" workbookViewId="0"/>
  </sheetViews>
  <sheetFormatPr baseColWidth="10" defaultColWidth="8.5" defaultRowHeight="13" x14ac:dyDescent="0.15"/>
  <cols>
    <col min="1" max="1" width="8.5" style="14"/>
    <col min="2" max="2" width="25.5" style="14" bestFit="1" customWidth="1"/>
    <col min="3" max="3" width="38" style="14" customWidth="1"/>
    <col min="4" max="4" width="13.5" style="14" bestFit="1" customWidth="1"/>
    <col min="5" max="5" width="49.5" style="14" customWidth="1"/>
    <col min="6" max="6" width="10.5" style="14" customWidth="1"/>
    <col min="7" max="16" width="5" style="14" customWidth="1"/>
    <col min="17" max="18" width="6" style="14" customWidth="1"/>
    <col min="19" max="19" width="69.33203125" style="14" customWidth="1"/>
    <col min="20" max="20" width="13.5" style="14" customWidth="1"/>
    <col min="21" max="16384" width="8.5" style="14"/>
  </cols>
  <sheetData>
    <row r="1" spans="1:20" ht="14" thickBot="1" x14ac:dyDescent="0.2">
      <c r="A1" s="292" t="s">
        <v>17</v>
      </c>
    </row>
    <row r="2" spans="1:20" x14ac:dyDescent="0.15">
      <c r="A2" s="611"/>
      <c r="B2" s="612"/>
      <c r="C2" s="612"/>
      <c r="D2" s="612"/>
      <c r="E2" s="612"/>
      <c r="F2" s="612"/>
      <c r="G2" s="612"/>
      <c r="H2" s="612"/>
      <c r="I2" s="612"/>
      <c r="J2" s="612"/>
      <c r="K2" s="612"/>
      <c r="L2" s="612"/>
      <c r="M2" s="612"/>
      <c r="N2" s="613"/>
      <c r="O2" s="617" t="s">
        <v>18</v>
      </c>
      <c r="P2" s="618"/>
      <c r="Q2" s="618"/>
      <c r="R2" s="619"/>
      <c r="S2" s="94" t="s">
        <v>2</v>
      </c>
    </row>
    <row r="3" spans="1:20" ht="15" thickBot="1" x14ac:dyDescent="0.2">
      <c r="A3" s="614"/>
      <c r="B3" s="615"/>
      <c r="C3" s="615"/>
      <c r="D3" s="615"/>
      <c r="E3" s="615"/>
      <c r="F3" s="615"/>
      <c r="G3" s="615"/>
      <c r="H3" s="615"/>
      <c r="I3" s="615"/>
      <c r="J3" s="615"/>
      <c r="K3" s="615"/>
      <c r="L3" s="615"/>
      <c r="M3" s="615"/>
      <c r="N3" s="616"/>
      <c r="O3" s="620" t="s">
        <v>3</v>
      </c>
      <c r="P3" s="621"/>
      <c r="Q3" s="621"/>
      <c r="R3" s="622"/>
      <c r="S3" s="95" t="s">
        <v>1719</v>
      </c>
    </row>
    <row r="4" spans="1:20" ht="25.5" customHeight="1" x14ac:dyDescent="0.15">
      <c r="A4" s="598" t="s">
        <v>4</v>
      </c>
      <c r="B4" s="600" t="s">
        <v>6</v>
      </c>
      <c r="C4" s="602" t="s">
        <v>7</v>
      </c>
      <c r="D4" s="602" t="s">
        <v>8</v>
      </c>
      <c r="E4" s="600" t="s">
        <v>9</v>
      </c>
      <c r="F4" s="594" t="s">
        <v>19</v>
      </c>
      <c r="G4" s="623" t="s">
        <v>20</v>
      </c>
      <c r="H4" s="624"/>
      <c r="I4" s="625" t="s">
        <v>21</v>
      </c>
      <c r="J4" s="600"/>
      <c r="K4" s="598" t="s">
        <v>22</v>
      </c>
      <c r="L4" s="602"/>
      <c r="M4" s="598" t="s">
        <v>23</v>
      </c>
      <c r="N4" s="602"/>
      <c r="O4" s="626" t="s">
        <v>24</v>
      </c>
      <c r="P4" s="627"/>
      <c r="Q4" s="598" t="s">
        <v>25</v>
      </c>
      <c r="R4" s="628"/>
      <c r="S4" s="96" t="s">
        <v>15</v>
      </c>
    </row>
    <row r="5" spans="1:20" ht="32" thickBot="1" x14ac:dyDescent="0.2">
      <c r="A5" s="599"/>
      <c r="B5" s="601"/>
      <c r="C5" s="601"/>
      <c r="D5" s="601"/>
      <c r="E5" s="603"/>
      <c r="F5" s="595"/>
      <c r="G5" s="97">
        <v>2020</v>
      </c>
      <c r="H5" s="98">
        <v>2021</v>
      </c>
      <c r="I5" s="97">
        <v>2020</v>
      </c>
      <c r="J5" s="98">
        <v>2021</v>
      </c>
      <c r="K5" s="97">
        <v>2020</v>
      </c>
      <c r="L5" s="98">
        <v>2021</v>
      </c>
      <c r="M5" s="97">
        <v>2020</v>
      </c>
      <c r="N5" s="98">
        <v>2021</v>
      </c>
      <c r="O5" s="97">
        <v>2020</v>
      </c>
      <c r="P5" s="98">
        <v>2021</v>
      </c>
      <c r="Q5" s="97">
        <v>2020</v>
      </c>
      <c r="R5" s="99">
        <v>2021</v>
      </c>
      <c r="S5" s="327"/>
    </row>
    <row r="6" spans="1:20" ht="24" customHeight="1" x14ac:dyDescent="0.15">
      <c r="A6" s="278" t="s">
        <v>303</v>
      </c>
      <c r="B6" s="91" t="s">
        <v>314</v>
      </c>
      <c r="C6" s="279" t="s">
        <v>306</v>
      </c>
      <c r="D6" s="279" t="s">
        <v>307</v>
      </c>
      <c r="E6" s="279" t="s">
        <v>308</v>
      </c>
      <c r="F6" s="280" t="s">
        <v>683</v>
      </c>
      <c r="G6" s="281" t="s">
        <v>504</v>
      </c>
      <c r="H6" s="279" t="s">
        <v>504</v>
      </c>
      <c r="I6" s="281" t="s">
        <v>504</v>
      </c>
      <c r="J6" s="279" t="s">
        <v>504</v>
      </c>
      <c r="K6" s="281" t="s">
        <v>504</v>
      </c>
      <c r="L6" s="279" t="s">
        <v>504</v>
      </c>
      <c r="M6" s="281" t="s">
        <v>504</v>
      </c>
      <c r="N6" s="279" t="s">
        <v>504</v>
      </c>
      <c r="O6" s="281" t="s">
        <v>504</v>
      </c>
      <c r="P6" s="279" t="s">
        <v>504</v>
      </c>
      <c r="Q6" s="596" t="s">
        <v>684</v>
      </c>
      <c r="R6" s="597"/>
      <c r="S6" s="282" t="s">
        <v>685</v>
      </c>
    </row>
    <row r="7" spans="1:20" ht="28" x14ac:dyDescent="0.15">
      <c r="A7" s="278" t="s">
        <v>303</v>
      </c>
      <c r="B7" s="91" t="s">
        <v>318</v>
      </c>
      <c r="C7" s="279" t="s">
        <v>306</v>
      </c>
      <c r="D7" s="279" t="s">
        <v>307</v>
      </c>
      <c r="E7" s="279" t="s">
        <v>308</v>
      </c>
      <c r="F7" s="280" t="s">
        <v>683</v>
      </c>
      <c r="G7" s="281" t="s">
        <v>504</v>
      </c>
      <c r="H7" s="279" t="s">
        <v>504</v>
      </c>
      <c r="I7" s="281" t="s">
        <v>504</v>
      </c>
      <c r="J7" s="279" t="s">
        <v>504</v>
      </c>
      <c r="K7" s="281" t="s">
        <v>504</v>
      </c>
      <c r="L7" s="279" t="s">
        <v>504</v>
      </c>
      <c r="M7" s="281"/>
      <c r="N7" s="279"/>
      <c r="O7" s="281"/>
      <c r="P7" s="279"/>
      <c r="Q7" s="596" t="s">
        <v>684</v>
      </c>
      <c r="R7" s="597"/>
      <c r="S7" s="290" t="s">
        <v>686</v>
      </c>
    </row>
    <row r="8" spans="1:20" ht="28" x14ac:dyDescent="0.15">
      <c r="A8" s="278" t="s">
        <v>303</v>
      </c>
      <c r="B8" s="91" t="s">
        <v>323</v>
      </c>
      <c r="C8" s="279" t="s">
        <v>306</v>
      </c>
      <c r="D8" s="279" t="s">
        <v>307</v>
      </c>
      <c r="E8" s="279" t="s">
        <v>308</v>
      </c>
      <c r="F8" s="280" t="s">
        <v>683</v>
      </c>
      <c r="G8" s="281" t="s">
        <v>504</v>
      </c>
      <c r="H8" s="279" t="s">
        <v>504</v>
      </c>
      <c r="I8" s="281" t="s">
        <v>504</v>
      </c>
      <c r="J8" s="279" t="s">
        <v>504</v>
      </c>
      <c r="K8" s="281" t="s">
        <v>504</v>
      </c>
      <c r="L8" s="279" t="s">
        <v>504</v>
      </c>
      <c r="M8" s="281"/>
      <c r="N8" s="279"/>
      <c r="O8" s="281"/>
      <c r="P8" s="279"/>
      <c r="Q8" s="596" t="s">
        <v>684</v>
      </c>
      <c r="R8" s="597"/>
      <c r="S8" s="290" t="s">
        <v>686</v>
      </c>
    </row>
    <row r="9" spans="1:20" ht="28" x14ac:dyDescent="0.15">
      <c r="A9" s="278" t="s">
        <v>303</v>
      </c>
      <c r="B9" s="91" t="s">
        <v>330</v>
      </c>
      <c r="C9" s="279" t="s">
        <v>306</v>
      </c>
      <c r="D9" s="279" t="s">
        <v>307</v>
      </c>
      <c r="E9" s="279" t="s">
        <v>308</v>
      </c>
      <c r="F9" s="280" t="s">
        <v>683</v>
      </c>
      <c r="G9" s="281" t="s">
        <v>504</v>
      </c>
      <c r="H9" s="279" t="s">
        <v>504</v>
      </c>
      <c r="I9" s="281" t="s">
        <v>504</v>
      </c>
      <c r="J9" s="279" t="s">
        <v>504</v>
      </c>
      <c r="K9" s="281" t="s">
        <v>504</v>
      </c>
      <c r="L9" s="279" t="s">
        <v>504</v>
      </c>
      <c r="M9" s="281"/>
      <c r="N9" s="279"/>
      <c r="O9" s="281"/>
      <c r="P9" s="279"/>
      <c r="Q9" s="596" t="s">
        <v>684</v>
      </c>
      <c r="R9" s="597"/>
      <c r="S9" s="290" t="s">
        <v>686</v>
      </c>
    </row>
    <row r="10" spans="1:20" ht="28" x14ac:dyDescent="0.15">
      <c r="A10" s="278" t="s">
        <v>303</v>
      </c>
      <c r="B10" s="91" t="s">
        <v>341</v>
      </c>
      <c r="C10" s="279" t="s">
        <v>306</v>
      </c>
      <c r="D10" s="279" t="s">
        <v>307</v>
      </c>
      <c r="E10" s="279" t="s">
        <v>308</v>
      </c>
      <c r="F10" s="280" t="s">
        <v>683</v>
      </c>
      <c r="G10" s="281" t="s">
        <v>504</v>
      </c>
      <c r="H10" s="279" t="s">
        <v>504</v>
      </c>
      <c r="I10" s="281" t="s">
        <v>504</v>
      </c>
      <c r="J10" s="279" t="s">
        <v>504</v>
      </c>
      <c r="K10" s="281" t="s">
        <v>504</v>
      </c>
      <c r="L10" s="279" t="s">
        <v>504</v>
      </c>
      <c r="M10" s="281" t="s">
        <v>504</v>
      </c>
      <c r="N10" s="279" t="s">
        <v>504</v>
      </c>
      <c r="O10" s="281"/>
      <c r="P10" s="279"/>
      <c r="Q10" s="596" t="s">
        <v>684</v>
      </c>
      <c r="R10" s="597"/>
      <c r="S10" s="290" t="s">
        <v>687</v>
      </c>
    </row>
    <row r="11" spans="1:20" ht="28" x14ac:dyDescent="0.15">
      <c r="A11" s="328" t="s">
        <v>303</v>
      </c>
      <c r="B11" s="91" t="s">
        <v>345</v>
      </c>
      <c r="C11" s="279" t="s">
        <v>306</v>
      </c>
      <c r="D11" s="279" t="s">
        <v>307</v>
      </c>
      <c r="E11" s="279" t="s">
        <v>308</v>
      </c>
      <c r="F11" s="283" t="s">
        <v>683</v>
      </c>
      <c r="G11" s="281" t="s">
        <v>504</v>
      </c>
      <c r="H11" s="279" t="s">
        <v>504</v>
      </c>
      <c r="I11" s="281" t="s">
        <v>504</v>
      </c>
      <c r="J11" s="279" t="s">
        <v>504</v>
      </c>
      <c r="K11" s="281" t="s">
        <v>504</v>
      </c>
      <c r="L11" s="279" t="s">
        <v>504</v>
      </c>
      <c r="M11" s="281" t="s">
        <v>504</v>
      </c>
      <c r="N11" s="279" t="s">
        <v>504</v>
      </c>
      <c r="O11" s="281"/>
      <c r="P11" s="279"/>
      <c r="Q11" s="596" t="s">
        <v>684</v>
      </c>
      <c r="R11" s="597"/>
      <c r="S11" s="290" t="s">
        <v>687</v>
      </c>
    </row>
    <row r="12" spans="1:20" ht="29" thickBot="1" x14ac:dyDescent="0.2">
      <c r="A12" s="328" t="s">
        <v>303</v>
      </c>
      <c r="B12" s="91" t="s">
        <v>330</v>
      </c>
      <c r="C12" s="279" t="s">
        <v>351</v>
      </c>
      <c r="D12" s="279" t="s">
        <v>307</v>
      </c>
      <c r="E12" s="279" t="s">
        <v>352</v>
      </c>
      <c r="F12" s="283" t="s">
        <v>688</v>
      </c>
      <c r="G12" s="281" t="s">
        <v>504</v>
      </c>
      <c r="H12" s="279" t="s">
        <v>504</v>
      </c>
      <c r="I12" s="281" t="s">
        <v>504</v>
      </c>
      <c r="J12" s="279" t="s">
        <v>504</v>
      </c>
      <c r="K12" s="281" t="s">
        <v>504</v>
      </c>
      <c r="L12" s="279" t="s">
        <v>504</v>
      </c>
      <c r="M12" s="281"/>
      <c r="N12" s="279"/>
      <c r="O12" s="281"/>
      <c r="P12" s="279"/>
      <c r="Q12" s="604" t="s">
        <v>684</v>
      </c>
      <c r="R12" s="605"/>
      <c r="S12" s="329" t="s">
        <v>689</v>
      </c>
    </row>
    <row r="13" spans="1:20" s="332" customFormat="1" ht="15" thickBot="1" x14ac:dyDescent="0.25">
      <c r="A13" s="288" t="s">
        <v>303</v>
      </c>
      <c r="B13" s="92" t="s">
        <v>305</v>
      </c>
      <c r="C13" s="289" t="s">
        <v>391</v>
      </c>
      <c r="D13" s="289" t="s">
        <v>307</v>
      </c>
      <c r="E13" s="289" t="s">
        <v>392</v>
      </c>
      <c r="F13" s="330" t="s">
        <v>688</v>
      </c>
      <c r="G13" s="281" t="s">
        <v>504</v>
      </c>
      <c r="H13" s="283" t="s">
        <v>504</v>
      </c>
      <c r="I13" s="284" t="s">
        <v>504</v>
      </c>
      <c r="J13" s="280" t="s">
        <v>504</v>
      </c>
      <c r="K13" s="281" t="s">
        <v>504</v>
      </c>
      <c r="L13" s="283" t="s">
        <v>504</v>
      </c>
      <c r="M13" s="281" t="s">
        <v>504</v>
      </c>
      <c r="N13" s="283" t="s">
        <v>504</v>
      </c>
      <c r="O13" s="284" t="s">
        <v>504</v>
      </c>
      <c r="P13" s="285" t="s">
        <v>504</v>
      </c>
      <c r="Q13" s="606" t="s">
        <v>684</v>
      </c>
      <c r="R13" s="607"/>
      <c r="S13" s="331" t="s">
        <v>2001</v>
      </c>
      <c r="T13" s="100"/>
    </row>
    <row r="14" spans="1:20" ht="27" customHeight="1" x14ac:dyDescent="0.15">
      <c r="A14" s="288" t="s">
        <v>303</v>
      </c>
      <c r="B14" s="92" t="s">
        <v>314</v>
      </c>
      <c r="C14" s="289" t="s">
        <v>391</v>
      </c>
      <c r="D14" s="289" t="s">
        <v>307</v>
      </c>
      <c r="E14" s="289" t="s">
        <v>392</v>
      </c>
      <c r="F14" s="280" t="s">
        <v>688</v>
      </c>
      <c r="G14" s="281" t="s">
        <v>504</v>
      </c>
      <c r="H14" s="283" t="s">
        <v>504</v>
      </c>
      <c r="I14" s="284" t="s">
        <v>504</v>
      </c>
      <c r="J14" s="280" t="s">
        <v>504</v>
      </c>
      <c r="K14" s="286" t="s">
        <v>504</v>
      </c>
      <c r="L14" s="287" t="s">
        <v>504</v>
      </c>
      <c r="M14" s="286" t="s">
        <v>504</v>
      </c>
      <c r="N14" s="287" t="s">
        <v>504</v>
      </c>
      <c r="O14" s="284" t="s">
        <v>504</v>
      </c>
      <c r="P14" s="285" t="s">
        <v>504</v>
      </c>
      <c r="Q14" s="608" t="s">
        <v>684</v>
      </c>
      <c r="R14" s="609"/>
      <c r="S14" s="333"/>
    </row>
    <row r="15" spans="1:20" ht="27" customHeight="1" x14ac:dyDescent="0.15">
      <c r="A15" s="288" t="s">
        <v>303</v>
      </c>
      <c r="B15" s="92" t="s">
        <v>314</v>
      </c>
      <c r="C15" s="289" t="s">
        <v>391</v>
      </c>
      <c r="D15" s="289" t="s">
        <v>307</v>
      </c>
      <c r="E15" s="289" t="s">
        <v>690</v>
      </c>
      <c r="F15" s="280" t="s">
        <v>688</v>
      </c>
      <c r="G15" s="281" t="s">
        <v>504</v>
      </c>
      <c r="H15" s="283" t="s">
        <v>504</v>
      </c>
      <c r="I15" s="284" t="s">
        <v>504</v>
      </c>
      <c r="J15" s="280" t="s">
        <v>504</v>
      </c>
      <c r="K15" s="286" t="s">
        <v>504</v>
      </c>
      <c r="L15" s="287" t="s">
        <v>504</v>
      </c>
      <c r="M15" s="286" t="s">
        <v>504</v>
      </c>
      <c r="N15" s="287" t="s">
        <v>504</v>
      </c>
      <c r="O15" s="284" t="s">
        <v>504</v>
      </c>
      <c r="P15" s="285" t="s">
        <v>504</v>
      </c>
      <c r="Q15" s="608" t="s">
        <v>684</v>
      </c>
      <c r="R15" s="609"/>
      <c r="S15" s="333"/>
    </row>
    <row r="16" spans="1:20" ht="27" customHeight="1" x14ac:dyDescent="0.15">
      <c r="A16" s="288" t="s">
        <v>303</v>
      </c>
      <c r="B16" s="92" t="s">
        <v>387</v>
      </c>
      <c r="C16" s="289" t="s">
        <v>391</v>
      </c>
      <c r="D16" s="289" t="s">
        <v>307</v>
      </c>
      <c r="E16" s="334" t="s">
        <v>691</v>
      </c>
      <c r="F16" s="280" t="s">
        <v>688</v>
      </c>
      <c r="G16" s="281" t="s">
        <v>504</v>
      </c>
      <c r="H16" s="283" t="s">
        <v>504</v>
      </c>
      <c r="I16" s="284" t="s">
        <v>504</v>
      </c>
      <c r="J16" s="280" t="s">
        <v>504</v>
      </c>
      <c r="K16" s="286" t="s">
        <v>504</v>
      </c>
      <c r="L16" s="287" t="s">
        <v>504</v>
      </c>
      <c r="M16" s="286" t="s">
        <v>504</v>
      </c>
      <c r="N16" s="287" t="s">
        <v>504</v>
      </c>
      <c r="O16" s="284" t="s">
        <v>504</v>
      </c>
      <c r="P16" s="285" t="s">
        <v>504</v>
      </c>
      <c r="Q16" s="608" t="s">
        <v>684</v>
      </c>
      <c r="R16" s="609"/>
      <c r="S16" s="333"/>
    </row>
    <row r="17" spans="1:20" ht="27" customHeight="1" x14ac:dyDescent="0.15">
      <c r="A17" s="288" t="s">
        <v>303</v>
      </c>
      <c r="B17" s="92" t="s">
        <v>318</v>
      </c>
      <c r="C17" s="289" t="s">
        <v>391</v>
      </c>
      <c r="D17" s="289" t="s">
        <v>307</v>
      </c>
      <c r="E17" s="289" t="s">
        <v>692</v>
      </c>
      <c r="F17" s="280" t="s">
        <v>688</v>
      </c>
      <c r="G17" s="281" t="s">
        <v>504</v>
      </c>
      <c r="H17" s="283" t="s">
        <v>504</v>
      </c>
      <c r="I17" s="284" t="s">
        <v>504</v>
      </c>
      <c r="J17" s="280" t="s">
        <v>504</v>
      </c>
      <c r="K17" s="286" t="s">
        <v>504</v>
      </c>
      <c r="L17" s="287" t="s">
        <v>504</v>
      </c>
      <c r="M17" s="286" t="s">
        <v>504</v>
      </c>
      <c r="N17" s="287" t="s">
        <v>504</v>
      </c>
      <c r="O17" s="284" t="s">
        <v>504</v>
      </c>
      <c r="P17" s="285" t="s">
        <v>504</v>
      </c>
      <c r="Q17" s="608" t="s">
        <v>684</v>
      </c>
      <c r="R17" s="609"/>
      <c r="S17" s="333"/>
    </row>
    <row r="18" spans="1:20" ht="27" customHeight="1" x14ac:dyDescent="0.15">
      <c r="A18" s="288" t="s">
        <v>303</v>
      </c>
      <c r="B18" s="92" t="s">
        <v>318</v>
      </c>
      <c r="C18" s="289" t="s">
        <v>391</v>
      </c>
      <c r="D18" s="289" t="s">
        <v>307</v>
      </c>
      <c r="E18" s="289" t="s">
        <v>693</v>
      </c>
      <c r="F18" s="280" t="s">
        <v>688</v>
      </c>
      <c r="G18" s="281" t="s">
        <v>504</v>
      </c>
      <c r="H18" s="283" t="s">
        <v>504</v>
      </c>
      <c r="I18" s="284"/>
      <c r="J18" s="280"/>
      <c r="K18" s="286" t="s">
        <v>504</v>
      </c>
      <c r="L18" s="287" t="s">
        <v>504</v>
      </c>
      <c r="M18" s="286" t="s">
        <v>504</v>
      </c>
      <c r="N18" s="287" t="s">
        <v>504</v>
      </c>
      <c r="O18" s="284" t="s">
        <v>504</v>
      </c>
      <c r="P18" s="285" t="s">
        <v>504</v>
      </c>
      <c r="Q18" s="608" t="s">
        <v>684</v>
      </c>
      <c r="R18" s="609"/>
      <c r="S18" s="329" t="s">
        <v>694</v>
      </c>
    </row>
    <row r="19" spans="1:20" ht="27" customHeight="1" x14ac:dyDescent="0.15">
      <c r="A19" s="288" t="s">
        <v>303</v>
      </c>
      <c r="B19" s="93" t="s">
        <v>318</v>
      </c>
      <c r="C19" s="289" t="s">
        <v>391</v>
      </c>
      <c r="D19" s="289" t="s">
        <v>307</v>
      </c>
      <c r="E19" s="289" t="s">
        <v>690</v>
      </c>
      <c r="F19" s="280" t="s">
        <v>688</v>
      </c>
      <c r="G19" s="281" t="s">
        <v>504</v>
      </c>
      <c r="H19" s="283" t="s">
        <v>504</v>
      </c>
      <c r="I19" s="284"/>
      <c r="J19" s="280"/>
      <c r="K19" s="286" t="s">
        <v>504</v>
      </c>
      <c r="L19" s="287" t="s">
        <v>504</v>
      </c>
      <c r="M19" s="286" t="s">
        <v>504</v>
      </c>
      <c r="N19" s="287" t="s">
        <v>504</v>
      </c>
      <c r="O19" s="284" t="s">
        <v>504</v>
      </c>
      <c r="P19" s="285" t="s">
        <v>504</v>
      </c>
      <c r="Q19" s="608" t="s">
        <v>684</v>
      </c>
      <c r="R19" s="609"/>
      <c r="S19" s="329" t="s">
        <v>694</v>
      </c>
    </row>
    <row r="20" spans="1:20" ht="27" customHeight="1" x14ac:dyDescent="0.15">
      <c r="A20" s="288" t="s">
        <v>303</v>
      </c>
      <c r="B20" s="92" t="s">
        <v>378</v>
      </c>
      <c r="C20" s="289" t="s">
        <v>391</v>
      </c>
      <c r="D20" s="289" t="s">
        <v>307</v>
      </c>
      <c r="E20" s="334" t="s">
        <v>691</v>
      </c>
      <c r="F20" s="280" t="s">
        <v>688</v>
      </c>
      <c r="G20" s="281" t="s">
        <v>504</v>
      </c>
      <c r="H20" s="283" t="s">
        <v>504</v>
      </c>
      <c r="I20" s="284" t="s">
        <v>504</v>
      </c>
      <c r="J20" s="280" t="s">
        <v>504</v>
      </c>
      <c r="K20" s="286" t="s">
        <v>504</v>
      </c>
      <c r="L20" s="287" t="s">
        <v>504</v>
      </c>
      <c r="M20" s="286" t="s">
        <v>504</v>
      </c>
      <c r="N20" s="287" t="s">
        <v>504</v>
      </c>
      <c r="O20" s="284" t="s">
        <v>504</v>
      </c>
      <c r="P20" s="285" t="s">
        <v>504</v>
      </c>
      <c r="Q20" s="608" t="s">
        <v>684</v>
      </c>
      <c r="R20" s="609"/>
      <c r="S20" s="333"/>
    </row>
    <row r="21" spans="1:20" ht="28" x14ac:dyDescent="0.15">
      <c r="A21" s="288" t="s">
        <v>303</v>
      </c>
      <c r="B21" s="92" t="s">
        <v>398</v>
      </c>
      <c r="C21" s="289" t="s">
        <v>391</v>
      </c>
      <c r="D21" s="289" t="s">
        <v>307</v>
      </c>
      <c r="E21" s="334" t="s">
        <v>691</v>
      </c>
      <c r="F21" s="280" t="s">
        <v>688</v>
      </c>
      <c r="G21" s="281" t="s">
        <v>504</v>
      </c>
      <c r="H21" s="283" t="s">
        <v>504</v>
      </c>
      <c r="I21" s="284" t="s">
        <v>504</v>
      </c>
      <c r="J21" s="280" t="s">
        <v>504</v>
      </c>
      <c r="K21" s="286" t="s">
        <v>504</v>
      </c>
      <c r="L21" s="287" t="s">
        <v>504</v>
      </c>
      <c r="M21" s="286" t="s">
        <v>504</v>
      </c>
      <c r="N21" s="287" t="s">
        <v>504</v>
      </c>
      <c r="O21" s="284" t="s">
        <v>504</v>
      </c>
      <c r="P21" s="285" t="s">
        <v>504</v>
      </c>
      <c r="Q21" s="608" t="s">
        <v>684</v>
      </c>
      <c r="R21" s="609"/>
      <c r="S21" s="335" t="s">
        <v>695</v>
      </c>
    </row>
    <row r="22" spans="1:20" ht="28" x14ac:dyDescent="0.15">
      <c r="A22" s="288" t="s">
        <v>303</v>
      </c>
      <c r="B22" s="92" t="s">
        <v>366</v>
      </c>
      <c r="C22" s="289" t="s">
        <v>391</v>
      </c>
      <c r="D22" s="289" t="s">
        <v>307</v>
      </c>
      <c r="E22" s="334" t="s">
        <v>691</v>
      </c>
      <c r="F22" s="280" t="s">
        <v>688</v>
      </c>
      <c r="G22" s="281" t="s">
        <v>504</v>
      </c>
      <c r="H22" s="283" t="s">
        <v>504</v>
      </c>
      <c r="I22" s="284" t="s">
        <v>504</v>
      </c>
      <c r="J22" s="280" t="s">
        <v>504</v>
      </c>
      <c r="K22" s="286" t="s">
        <v>504</v>
      </c>
      <c r="L22" s="287" t="s">
        <v>504</v>
      </c>
      <c r="M22" s="286" t="s">
        <v>504</v>
      </c>
      <c r="N22" s="287" t="s">
        <v>504</v>
      </c>
      <c r="O22" s="284" t="s">
        <v>504</v>
      </c>
      <c r="P22" s="285" t="s">
        <v>504</v>
      </c>
      <c r="Q22" s="608" t="s">
        <v>684</v>
      </c>
      <c r="R22" s="609"/>
      <c r="S22" s="335" t="s">
        <v>695</v>
      </c>
    </row>
    <row r="23" spans="1:20" ht="28" x14ac:dyDescent="0.15">
      <c r="A23" s="288" t="s">
        <v>303</v>
      </c>
      <c r="B23" s="91" t="s">
        <v>399</v>
      </c>
      <c r="C23" s="289" t="s">
        <v>391</v>
      </c>
      <c r="D23" s="289" t="s">
        <v>307</v>
      </c>
      <c r="E23" s="334" t="s">
        <v>691</v>
      </c>
      <c r="F23" s="280" t="s">
        <v>688</v>
      </c>
      <c r="G23" s="281" t="s">
        <v>504</v>
      </c>
      <c r="H23" s="283" t="s">
        <v>504</v>
      </c>
      <c r="I23" s="284" t="s">
        <v>504</v>
      </c>
      <c r="J23" s="280" t="s">
        <v>504</v>
      </c>
      <c r="K23" s="286" t="s">
        <v>504</v>
      </c>
      <c r="L23" s="287" t="s">
        <v>504</v>
      </c>
      <c r="M23" s="286" t="s">
        <v>504</v>
      </c>
      <c r="N23" s="287" t="s">
        <v>504</v>
      </c>
      <c r="O23" s="284" t="s">
        <v>504</v>
      </c>
      <c r="P23" s="285" t="s">
        <v>504</v>
      </c>
      <c r="Q23" s="608" t="s">
        <v>684</v>
      </c>
      <c r="R23" s="609"/>
      <c r="S23" s="335" t="s">
        <v>695</v>
      </c>
    </row>
    <row r="24" spans="1:20" ht="28" x14ac:dyDescent="0.15">
      <c r="A24" s="288" t="s">
        <v>303</v>
      </c>
      <c r="B24" s="91" t="s">
        <v>400</v>
      </c>
      <c r="C24" s="289" t="s">
        <v>391</v>
      </c>
      <c r="D24" s="289" t="s">
        <v>307</v>
      </c>
      <c r="E24" s="334" t="s">
        <v>691</v>
      </c>
      <c r="F24" s="280" t="s">
        <v>688</v>
      </c>
      <c r="G24" s="281" t="s">
        <v>504</v>
      </c>
      <c r="H24" s="283" t="s">
        <v>504</v>
      </c>
      <c r="I24" s="284" t="s">
        <v>504</v>
      </c>
      <c r="J24" s="280" t="s">
        <v>504</v>
      </c>
      <c r="K24" s="286" t="s">
        <v>504</v>
      </c>
      <c r="L24" s="287" t="s">
        <v>504</v>
      </c>
      <c r="M24" s="286" t="s">
        <v>504</v>
      </c>
      <c r="N24" s="287" t="s">
        <v>504</v>
      </c>
      <c r="O24" s="284" t="s">
        <v>504</v>
      </c>
      <c r="P24" s="285" t="s">
        <v>504</v>
      </c>
      <c r="Q24" s="608" t="s">
        <v>684</v>
      </c>
      <c r="R24" s="609"/>
      <c r="S24" s="335" t="s">
        <v>695</v>
      </c>
    </row>
    <row r="25" spans="1:20" ht="22.5" customHeight="1" x14ac:dyDescent="0.15">
      <c r="A25" s="288" t="s">
        <v>303</v>
      </c>
      <c r="B25" s="91" t="s">
        <v>336</v>
      </c>
      <c r="C25" s="289" t="s">
        <v>391</v>
      </c>
      <c r="D25" s="289" t="s">
        <v>307</v>
      </c>
      <c r="E25" s="289" t="s">
        <v>397</v>
      </c>
      <c r="F25" s="280" t="s">
        <v>688</v>
      </c>
      <c r="G25" s="281" t="s">
        <v>504</v>
      </c>
      <c r="H25" s="283" t="s">
        <v>504</v>
      </c>
      <c r="I25" s="284" t="s">
        <v>504</v>
      </c>
      <c r="J25" s="280" t="s">
        <v>504</v>
      </c>
      <c r="K25" s="286"/>
      <c r="L25" s="287"/>
      <c r="M25" s="286"/>
      <c r="N25" s="287"/>
      <c r="O25" s="284"/>
      <c r="P25" s="285"/>
      <c r="Q25" s="608" t="s">
        <v>684</v>
      </c>
      <c r="R25" s="609"/>
      <c r="S25" s="331" t="s">
        <v>696</v>
      </c>
    </row>
    <row r="26" spans="1:20" s="332" customFormat="1" ht="22.5" customHeight="1" x14ac:dyDescent="0.2">
      <c r="A26" s="336" t="s">
        <v>303</v>
      </c>
      <c r="B26" s="91" t="s">
        <v>305</v>
      </c>
      <c r="C26" s="279" t="s">
        <v>408</v>
      </c>
      <c r="D26" s="279" t="s">
        <v>307</v>
      </c>
      <c r="E26" s="279" t="s">
        <v>415</v>
      </c>
      <c r="F26" s="280" t="s">
        <v>688</v>
      </c>
      <c r="G26" s="281" t="s">
        <v>504</v>
      </c>
      <c r="H26" s="279" t="s">
        <v>504</v>
      </c>
      <c r="I26" s="281" t="s">
        <v>504</v>
      </c>
      <c r="J26" s="279" t="s">
        <v>504</v>
      </c>
      <c r="K26" s="281" t="s">
        <v>504</v>
      </c>
      <c r="L26" s="279" t="s">
        <v>504</v>
      </c>
      <c r="M26" s="281" t="s">
        <v>504</v>
      </c>
      <c r="N26" s="279" t="s">
        <v>504</v>
      </c>
      <c r="O26" s="281" t="s">
        <v>504</v>
      </c>
      <c r="P26" s="279" t="s">
        <v>504</v>
      </c>
      <c r="Q26" s="608" t="s">
        <v>684</v>
      </c>
      <c r="R26" s="609"/>
      <c r="S26" s="331" t="s">
        <v>2001</v>
      </c>
      <c r="T26" s="100"/>
    </row>
    <row r="27" spans="1:20" ht="22.5" customHeight="1" x14ac:dyDescent="0.15">
      <c r="A27" s="278" t="s">
        <v>303</v>
      </c>
      <c r="B27" s="91" t="s">
        <v>314</v>
      </c>
      <c r="C27" s="279" t="s">
        <v>408</v>
      </c>
      <c r="D27" s="279" t="s">
        <v>307</v>
      </c>
      <c r="E27" s="279" t="s">
        <v>415</v>
      </c>
      <c r="F27" s="280" t="s">
        <v>683</v>
      </c>
      <c r="G27" s="281" t="s">
        <v>504</v>
      </c>
      <c r="H27" s="279" t="s">
        <v>504</v>
      </c>
      <c r="I27" s="281" t="s">
        <v>504</v>
      </c>
      <c r="J27" s="279" t="s">
        <v>504</v>
      </c>
      <c r="K27" s="281" t="s">
        <v>504</v>
      </c>
      <c r="L27" s="279" t="s">
        <v>504</v>
      </c>
      <c r="M27" s="281" t="s">
        <v>504</v>
      </c>
      <c r="N27" s="279" t="s">
        <v>504</v>
      </c>
      <c r="O27" s="281" t="s">
        <v>504</v>
      </c>
      <c r="P27" s="279" t="s">
        <v>504</v>
      </c>
      <c r="Q27" s="596" t="s">
        <v>684</v>
      </c>
      <c r="R27" s="610"/>
      <c r="S27" s="337" t="s">
        <v>685</v>
      </c>
    </row>
    <row r="28" spans="1:20" ht="34" customHeight="1" x14ac:dyDescent="0.15">
      <c r="A28" s="278" t="s">
        <v>303</v>
      </c>
      <c r="B28" s="91" t="s">
        <v>422</v>
      </c>
      <c r="C28" s="279" t="s">
        <v>408</v>
      </c>
      <c r="D28" s="279" t="s">
        <v>307</v>
      </c>
      <c r="E28" s="279" t="s">
        <v>415</v>
      </c>
      <c r="F28" s="280" t="s">
        <v>688</v>
      </c>
      <c r="G28" s="281" t="s">
        <v>504</v>
      </c>
      <c r="H28" s="279" t="s">
        <v>504</v>
      </c>
      <c r="I28" s="281"/>
      <c r="J28" s="279"/>
      <c r="K28" s="281"/>
      <c r="L28" s="279"/>
      <c r="M28" s="281" t="s">
        <v>504</v>
      </c>
      <c r="N28" s="279" t="s">
        <v>504</v>
      </c>
      <c r="O28" s="281"/>
      <c r="P28" s="279"/>
      <c r="Q28" s="596" t="s">
        <v>684</v>
      </c>
      <c r="R28" s="610"/>
      <c r="S28" s="338" t="s">
        <v>697</v>
      </c>
    </row>
    <row r="29" spans="1:20" ht="22.5" customHeight="1" x14ac:dyDescent="0.15">
      <c r="A29" s="278" t="s">
        <v>303</v>
      </c>
      <c r="B29" s="91" t="s">
        <v>318</v>
      </c>
      <c r="C29" s="279" t="s">
        <v>408</v>
      </c>
      <c r="D29" s="279" t="s">
        <v>307</v>
      </c>
      <c r="E29" s="279" t="s">
        <v>415</v>
      </c>
      <c r="F29" s="280" t="s">
        <v>688</v>
      </c>
      <c r="G29" s="281" t="s">
        <v>504</v>
      </c>
      <c r="H29" s="279" t="s">
        <v>504</v>
      </c>
      <c r="I29" s="281" t="s">
        <v>504</v>
      </c>
      <c r="J29" s="279" t="s">
        <v>504</v>
      </c>
      <c r="K29" s="281" t="s">
        <v>504</v>
      </c>
      <c r="L29" s="279" t="s">
        <v>504</v>
      </c>
      <c r="M29" s="281" t="s">
        <v>504</v>
      </c>
      <c r="N29" s="279" t="s">
        <v>504</v>
      </c>
      <c r="O29" s="281" t="s">
        <v>504</v>
      </c>
      <c r="P29" s="279" t="s">
        <v>504</v>
      </c>
      <c r="Q29" s="596" t="s">
        <v>684</v>
      </c>
      <c r="R29" s="610"/>
      <c r="S29" s="339" t="s">
        <v>698</v>
      </c>
    </row>
    <row r="30" spans="1:20" ht="22.5" customHeight="1" x14ac:dyDescent="0.15">
      <c r="A30" s="278" t="s">
        <v>303</v>
      </c>
      <c r="B30" s="91" t="s">
        <v>366</v>
      </c>
      <c r="C30" s="279" t="s">
        <v>408</v>
      </c>
      <c r="D30" s="279" t="s">
        <v>307</v>
      </c>
      <c r="E30" s="279" t="s">
        <v>415</v>
      </c>
      <c r="F30" s="280" t="s">
        <v>688</v>
      </c>
      <c r="G30" s="281" t="s">
        <v>504</v>
      </c>
      <c r="H30" s="279" t="s">
        <v>504</v>
      </c>
      <c r="I30" s="281" t="s">
        <v>504</v>
      </c>
      <c r="J30" s="279" t="s">
        <v>504</v>
      </c>
      <c r="K30" s="281" t="s">
        <v>504</v>
      </c>
      <c r="L30" s="279" t="s">
        <v>504</v>
      </c>
      <c r="M30" s="281" t="s">
        <v>504</v>
      </c>
      <c r="N30" s="279" t="s">
        <v>504</v>
      </c>
      <c r="O30" s="281" t="s">
        <v>504</v>
      </c>
      <c r="P30" s="279" t="s">
        <v>504</v>
      </c>
      <c r="Q30" s="596" t="s">
        <v>684</v>
      </c>
      <c r="R30" s="610"/>
      <c r="S30" s="339"/>
    </row>
    <row r="31" spans="1:20" ht="22.5" customHeight="1" x14ac:dyDescent="0.15">
      <c r="A31" s="278" t="s">
        <v>303</v>
      </c>
      <c r="B31" s="91" t="s">
        <v>323</v>
      </c>
      <c r="C31" s="279" t="s">
        <v>408</v>
      </c>
      <c r="D31" s="279" t="s">
        <v>307</v>
      </c>
      <c r="E31" s="279" t="s">
        <v>409</v>
      </c>
      <c r="F31" s="280" t="s">
        <v>688</v>
      </c>
      <c r="G31" s="281" t="s">
        <v>504</v>
      </c>
      <c r="H31" s="279" t="s">
        <v>504</v>
      </c>
      <c r="I31" s="281" t="s">
        <v>504</v>
      </c>
      <c r="J31" s="279" t="s">
        <v>504</v>
      </c>
      <c r="K31" s="281" t="s">
        <v>504</v>
      </c>
      <c r="L31" s="279" t="s">
        <v>504</v>
      </c>
      <c r="M31" s="281" t="s">
        <v>504</v>
      </c>
      <c r="N31" s="279" t="s">
        <v>504</v>
      </c>
      <c r="O31" s="281" t="s">
        <v>504</v>
      </c>
      <c r="P31" s="279" t="s">
        <v>504</v>
      </c>
      <c r="Q31" s="596" t="s">
        <v>684</v>
      </c>
      <c r="R31" s="610"/>
      <c r="S31" s="339"/>
    </row>
    <row r="32" spans="1:20" ht="22.5" customHeight="1" x14ac:dyDescent="0.15">
      <c r="A32" s="278" t="s">
        <v>303</v>
      </c>
      <c r="B32" s="91" t="s">
        <v>378</v>
      </c>
      <c r="C32" s="279" t="s">
        <v>408</v>
      </c>
      <c r="D32" s="279" t="s">
        <v>307</v>
      </c>
      <c r="E32" s="279" t="s">
        <v>409</v>
      </c>
      <c r="F32" s="280" t="s">
        <v>688</v>
      </c>
      <c r="G32" s="281" t="s">
        <v>504</v>
      </c>
      <c r="H32" s="279" t="s">
        <v>504</v>
      </c>
      <c r="I32" s="281" t="s">
        <v>504</v>
      </c>
      <c r="J32" s="279" t="s">
        <v>504</v>
      </c>
      <c r="K32" s="281" t="s">
        <v>504</v>
      </c>
      <c r="L32" s="279" t="s">
        <v>504</v>
      </c>
      <c r="M32" s="281" t="s">
        <v>504</v>
      </c>
      <c r="N32" s="279" t="s">
        <v>504</v>
      </c>
      <c r="O32" s="281" t="s">
        <v>504</v>
      </c>
      <c r="P32" s="279" t="s">
        <v>504</v>
      </c>
      <c r="Q32" s="596" t="s">
        <v>684</v>
      </c>
      <c r="R32" s="610"/>
      <c r="S32" s="339"/>
    </row>
    <row r="33" spans="1:19" ht="22.5" customHeight="1" x14ac:dyDescent="0.15">
      <c r="A33" s="278" t="s">
        <v>303</v>
      </c>
      <c r="B33" s="91" t="s">
        <v>330</v>
      </c>
      <c r="C33" s="279" t="s">
        <v>408</v>
      </c>
      <c r="D33" s="279" t="s">
        <v>307</v>
      </c>
      <c r="E33" s="279" t="s">
        <v>409</v>
      </c>
      <c r="F33" s="280" t="s">
        <v>688</v>
      </c>
      <c r="G33" s="281" t="s">
        <v>504</v>
      </c>
      <c r="H33" s="279" t="s">
        <v>504</v>
      </c>
      <c r="I33" s="281" t="s">
        <v>504</v>
      </c>
      <c r="J33" s="279" t="s">
        <v>504</v>
      </c>
      <c r="K33" s="281" t="s">
        <v>504</v>
      </c>
      <c r="L33" s="279" t="s">
        <v>504</v>
      </c>
      <c r="M33" s="281" t="s">
        <v>504</v>
      </c>
      <c r="N33" s="279" t="s">
        <v>504</v>
      </c>
      <c r="O33" s="281" t="s">
        <v>504</v>
      </c>
      <c r="P33" s="279" t="s">
        <v>504</v>
      </c>
      <c r="Q33" s="596" t="s">
        <v>684</v>
      </c>
      <c r="R33" s="610"/>
      <c r="S33" s="339"/>
    </row>
    <row r="34" spans="1:19" ht="22.5" customHeight="1" x14ac:dyDescent="0.15">
      <c r="A34" s="278" t="s">
        <v>303</v>
      </c>
      <c r="B34" s="91" t="s">
        <v>386</v>
      </c>
      <c r="C34" s="279" t="s">
        <v>408</v>
      </c>
      <c r="D34" s="279" t="s">
        <v>307</v>
      </c>
      <c r="E34" s="279" t="s">
        <v>409</v>
      </c>
      <c r="F34" s="280" t="s">
        <v>688</v>
      </c>
      <c r="G34" s="281" t="s">
        <v>504</v>
      </c>
      <c r="H34" s="279" t="s">
        <v>504</v>
      </c>
      <c r="I34" s="281" t="s">
        <v>504</v>
      </c>
      <c r="J34" s="279" t="s">
        <v>504</v>
      </c>
      <c r="K34" s="281" t="s">
        <v>504</v>
      </c>
      <c r="L34" s="279" t="s">
        <v>504</v>
      </c>
      <c r="M34" s="281" t="s">
        <v>504</v>
      </c>
      <c r="N34" s="279" t="s">
        <v>504</v>
      </c>
      <c r="O34" s="281" t="s">
        <v>504</v>
      </c>
      <c r="P34" s="279" t="s">
        <v>504</v>
      </c>
      <c r="Q34" s="596" t="s">
        <v>684</v>
      </c>
      <c r="R34" s="610"/>
      <c r="S34" s="339"/>
    </row>
    <row r="35" spans="1:19" ht="22.5" customHeight="1" x14ac:dyDescent="0.15">
      <c r="A35" s="278" t="s">
        <v>303</v>
      </c>
      <c r="B35" s="91" t="s">
        <v>314</v>
      </c>
      <c r="C35" s="279" t="s">
        <v>483</v>
      </c>
      <c r="D35" s="279" t="s">
        <v>307</v>
      </c>
      <c r="E35" s="279" t="s">
        <v>500</v>
      </c>
      <c r="F35" s="280" t="s">
        <v>683</v>
      </c>
      <c r="G35" s="281" t="s">
        <v>504</v>
      </c>
      <c r="H35" s="279" t="s">
        <v>504</v>
      </c>
      <c r="I35" s="281" t="s">
        <v>504</v>
      </c>
      <c r="J35" s="279" t="s">
        <v>504</v>
      </c>
      <c r="K35" s="281" t="s">
        <v>504</v>
      </c>
      <c r="L35" s="279" t="s">
        <v>504</v>
      </c>
      <c r="M35" s="281" t="s">
        <v>504</v>
      </c>
      <c r="N35" s="279" t="s">
        <v>504</v>
      </c>
      <c r="O35" s="281" t="s">
        <v>504</v>
      </c>
      <c r="P35" s="279" t="s">
        <v>504</v>
      </c>
      <c r="Q35" s="596" t="s">
        <v>684</v>
      </c>
      <c r="R35" s="610"/>
      <c r="S35" s="337" t="s">
        <v>685</v>
      </c>
    </row>
    <row r="36" spans="1:19" ht="19" customHeight="1" x14ac:dyDescent="0.15">
      <c r="A36" s="278" t="s">
        <v>303</v>
      </c>
      <c r="B36" s="91" t="s">
        <v>326</v>
      </c>
      <c r="C36" s="279" t="s">
        <v>483</v>
      </c>
      <c r="D36" s="279" t="s">
        <v>307</v>
      </c>
      <c r="E36" s="279" t="s">
        <v>544</v>
      </c>
      <c r="F36" s="280" t="s">
        <v>683</v>
      </c>
      <c r="G36" s="281" t="s">
        <v>504</v>
      </c>
      <c r="H36" s="279" t="s">
        <v>504</v>
      </c>
      <c r="I36" s="281" t="s">
        <v>504</v>
      </c>
      <c r="J36" s="279" t="s">
        <v>504</v>
      </c>
      <c r="K36" s="281" t="s">
        <v>504</v>
      </c>
      <c r="L36" s="279" t="s">
        <v>504</v>
      </c>
      <c r="M36" s="281" t="s">
        <v>504</v>
      </c>
      <c r="N36" s="279" t="s">
        <v>504</v>
      </c>
      <c r="O36" s="281" t="s">
        <v>504</v>
      </c>
      <c r="P36" s="279" t="s">
        <v>504</v>
      </c>
      <c r="Q36" s="596" t="s">
        <v>684</v>
      </c>
      <c r="R36" s="610"/>
      <c r="S36" s="337" t="s">
        <v>685</v>
      </c>
    </row>
    <row r="37" spans="1:19" ht="28" customHeight="1" x14ac:dyDescent="0.15">
      <c r="A37" s="278" t="s">
        <v>303</v>
      </c>
      <c r="B37" s="91" t="s">
        <v>333</v>
      </c>
      <c r="C37" s="279" t="s">
        <v>483</v>
      </c>
      <c r="D37" s="279" t="s">
        <v>307</v>
      </c>
      <c r="E37" s="279" t="s">
        <v>568</v>
      </c>
      <c r="F37" s="280" t="s">
        <v>683</v>
      </c>
      <c r="G37" s="281" t="s">
        <v>504</v>
      </c>
      <c r="H37" s="279" t="s">
        <v>504</v>
      </c>
      <c r="I37" s="281" t="s">
        <v>504</v>
      </c>
      <c r="J37" s="279" t="s">
        <v>504</v>
      </c>
      <c r="K37" s="281" t="s">
        <v>504</v>
      </c>
      <c r="L37" s="279" t="s">
        <v>504</v>
      </c>
      <c r="M37" s="281"/>
      <c r="N37" s="279"/>
      <c r="O37" s="281"/>
      <c r="P37" s="279"/>
      <c r="Q37" s="596" t="s">
        <v>684</v>
      </c>
      <c r="R37" s="610"/>
      <c r="S37" s="331" t="s">
        <v>699</v>
      </c>
    </row>
    <row r="38" spans="1:19" ht="30" customHeight="1" x14ac:dyDescent="0.15">
      <c r="A38" s="278" t="s">
        <v>303</v>
      </c>
      <c r="B38" s="91" t="s">
        <v>337</v>
      </c>
      <c r="C38" s="279" t="s">
        <v>483</v>
      </c>
      <c r="D38" s="279" t="s">
        <v>307</v>
      </c>
      <c r="E38" s="279" t="s">
        <v>578</v>
      </c>
      <c r="F38" s="280" t="s">
        <v>683</v>
      </c>
      <c r="G38" s="281" t="s">
        <v>504</v>
      </c>
      <c r="H38" s="279" t="s">
        <v>504</v>
      </c>
      <c r="I38" s="281" t="s">
        <v>504</v>
      </c>
      <c r="J38" s="279" t="s">
        <v>504</v>
      </c>
      <c r="K38" s="281" t="s">
        <v>504</v>
      </c>
      <c r="L38" s="279" t="s">
        <v>504</v>
      </c>
      <c r="M38" s="281" t="s">
        <v>504</v>
      </c>
      <c r="N38" s="279" t="s">
        <v>504</v>
      </c>
      <c r="O38" s="281" t="s">
        <v>504</v>
      </c>
      <c r="P38" s="279" t="s">
        <v>504</v>
      </c>
      <c r="Q38" s="281"/>
      <c r="R38" s="279"/>
      <c r="S38" s="331" t="s">
        <v>700</v>
      </c>
    </row>
    <row r="39" spans="1:19" ht="29" customHeight="1" x14ac:dyDescent="0.15">
      <c r="A39" s="278" t="s">
        <v>303</v>
      </c>
      <c r="B39" s="91" t="s">
        <v>341</v>
      </c>
      <c r="C39" s="279" t="s">
        <v>483</v>
      </c>
      <c r="D39" s="279" t="s">
        <v>307</v>
      </c>
      <c r="E39" s="279" t="s">
        <v>581</v>
      </c>
      <c r="F39" s="280" t="s">
        <v>683</v>
      </c>
      <c r="G39" s="281" t="s">
        <v>504</v>
      </c>
      <c r="H39" s="279" t="s">
        <v>504</v>
      </c>
      <c r="I39" s="281" t="s">
        <v>504</v>
      </c>
      <c r="J39" s="279" t="s">
        <v>504</v>
      </c>
      <c r="K39" s="281" t="s">
        <v>504</v>
      </c>
      <c r="L39" s="279" t="s">
        <v>504</v>
      </c>
      <c r="M39" s="281" t="s">
        <v>504</v>
      </c>
      <c r="N39" s="279" t="s">
        <v>504</v>
      </c>
      <c r="O39" s="281"/>
      <c r="P39" s="279"/>
      <c r="Q39" s="596" t="s">
        <v>684</v>
      </c>
      <c r="R39" s="597"/>
      <c r="S39" s="331" t="s">
        <v>687</v>
      </c>
    </row>
    <row r="40" spans="1:19" ht="30" customHeight="1" x14ac:dyDescent="0.15">
      <c r="A40" s="278" t="s">
        <v>303</v>
      </c>
      <c r="B40" s="91" t="s">
        <v>345</v>
      </c>
      <c r="C40" s="279" t="s">
        <v>483</v>
      </c>
      <c r="D40" s="279" t="s">
        <v>307</v>
      </c>
      <c r="E40" s="279" t="s">
        <v>585</v>
      </c>
      <c r="F40" s="280" t="s">
        <v>683</v>
      </c>
      <c r="G40" s="281" t="s">
        <v>504</v>
      </c>
      <c r="H40" s="279" t="s">
        <v>504</v>
      </c>
      <c r="I40" s="281" t="s">
        <v>504</v>
      </c>
      <c r="J40" s="279" t="s">
        <v>504</v>
      </c>
      <c r="K40" s="281" t="s">
        <v>504</v>
      </c>
      <c r="L40" s="279" t="s">
        <v>504</v>
      </c>
      <c r="M40" s="281" t="s">
        <v>504</v>
      </c>
      <c r="N40" s="279" t="s">
        <v>504</v>
      </c>
      <c r="O40" s="281"/>
      <c r="P40" s="279"/>
      <c r="Q40" s="596" t="s">
        <v>684</v>
      </c>
      <c r="R40" s="597"/>
      <c r="S40" s="331" t="s">
        <v>687</v>
      </c>
    </row>
    <row r="41" spans="1:19" ht="28" customHeight="1" x14ac:dyDescent="0.15">
      <c r="A41" s="278" t="s">
        <v>303</v>
      </c>
      <c r="B41" s="91" t="s">
        <v>347</v>
      </c>
      <c r="C41" s="279" t="s">
        <v>483</v>
      </c>
      <c r="D41" s="279" t="s">
        <v>307</v>
      </c>
      <c r="E41" s="279" t="s">
        <v>596</v>
      </c>
      <c r="F41" s="280" t="s">
        <v>683</v>
      </c>
      <c r="G41" s="281" t="s">
        <v>504</v>
      </c>
      <c r="H41" s="279" t="s">
        <v>504</v>
      </c>
      <c r="I41" s="281" t="s">
        <v>504</v>
      </c>
      <c r="J41" s="279" t="s">
        <v>504</v>
      </c>
      <c r="K41" s="281" t="s">
        <v>504</v>
      </c>
      <c r="L41" s="279" t="s">
        <v>504</v>
      </c>
      <c r="M41" s="281" t="s">
        <v>504</v>
      </c>
      <c r="N41" s="279" t="s">
        <v>504</v>
      </c>
      <c r="O41" s="281" t="s">
        <v>504</v>
      </c>
      <c r="P41" s="279" t="s">
        <v>504</v>
      </c>
      <c r="Q41" s="281"/>
      <c r="R41" s="279"/>
      <c r="S41" s="331" t="s">
        <v>700</v>
      </c>
    </row>
    <row r="42" spans="1:19" ht="22.5" customHeight="1" x14ac:dyDescent="0.15">
      <c r="A42" s="278" t="s">
        <v>303</v>
      </c>
      <c r="B42" s="91" t="s">
        <v>333</v>
      </c>
      <c r="C42" s="279" t="s">
        <v>601</v>
      </c>
      <c r="D42" s="279" t="s">
        <v>602</v>
      </c>
      <c r="E42" s="279" t="s">
        <v>607</v>
      </c>
      <c r="F42" s="280" t="s">
        <v>683</v>
      </c>
      <c r="G42" s="281" t="s">
        <v>504</v>
      </c>
      <c r="H42" s="279" t="s">
        <v>504</v>
      </c>
      <c r="I42" s="281" t="s">
        <v>504</v>
      </c>
      <c r="J42" s="279" t="s">
        <v>504</v>
      </c>
      <c r="K42" s="281" t="s">
        <v>504</v>
      </c>
      <c r="L42" s="279" t="s">
        <v>504</v>
      </c>
      <c r="M42" s="281" t="s">
        <v>504</v>
      </c>
      <c r="N42" s="279" t="s">
        <v>504</v>
      </c>
      <c r="O42" s="281" t="s">
        <v>504</v>
      </c>
      <c r="P42" s="279" t="s">
        <v>504</v>
      </c>
      <c r="Q42" s="596" t="s">
        <v>684</v>
      </c>
      <c r="R42" s="597"/>
      <c r="S42" s="337" t="s">
        <v>685</v>
      </c>
    </row>
    <row r="43" spans="1:19" ht="22.5" customHeight="1" x14ac:dyDescent="0.15">
      <c r="A43" s="278" t="s">
        <v>303</v>
      </c>
      <c r="B43" s="91" t="s">
        <v>574</v>
      </c>
      <c r="C43" s="279" t="s">
        <v>630</v>
      </c>
      <c r="D43" s="279" t="s">
        <v>631</v>
      </c>
      <c r="E43" s="279" t="s">
        <v>658</v>
      </c>
      <c r="F43" s="280" t="s">
        <v>310</v>
      </c>
      <c r="G43" s="281"/>
      <c r="H43" s="279"/>
      <c r="I43" s="281"/>
      <c r="J43" s="279"/>
      <c r="K43" s="281"/>
      <c r="L43" s="279"/>
      <c r="M43" s="281"/>
      <c r="N43" s="279"/>
      <c r="O43" s="281"/>
      <c r="P43" s="279"/>
      <c r="Q43" s="596" t="s">
        <v>684</v>
      </c>
      <c r="R43" s="597"/>
      <c r="S43" s="339" t="s">
        <v>701</v>
      </c>
    </row>
    <row r="44" spans="1:19" ht="22.5" customHeight="1" x14ac:dyDescent="0.15">
      <c r="A44" s="278" t="s">
        <v>303</v>
      </c>
      <c r="B44" s="91" t="s">
        <v>661</v>
      </c>
      <c r="C44" s="279" t="s">
        <v>630</v>
      </c>
      <c r="D44" s="279" t="s">
        <v>631</v>
      </c>
      <c r="E44" s="279" t="s">
        <v>636</v>
      </c>
      <c r="F44" s="280" t="s">
        <v>310</v>
      </c>
      <c r="G44" s="281"/>
      <c r="H44" s="279"/>
      <c r="I44" s="281"/>
      <c r="J44" s="279"/>
      <c r="K44" s="281"/>
      <c r="L44" s="279"/>
      <c r="M44" s="281"/>
      <c r="N44" s="279"/>
      <c r="O44" s="281"/>
      <c r="P44" s="279"/>
      <c r="Q44" s="596" t="s">
        <v>684</v>
      </c>
      <c r="R44" s="597"/>
      <c r="S44" s="339" t="s">
        <v>701</v>
      </c>
    </row>
    <row r="45" spans="1:19" ht="22.5" customHeight="1" x14ac:dyDescent="0.15">
      <c r="A45" s="278" t="s">
        <v>303</v>
      </c>
      <c r="B45" s="91" t="s">
        <v>665</v>
      </c>
      <c r="C45" s="279" t="s">
        <v>630</v>
      </c>
      <c r="D45" s="279" t="s">
        <v>631</v>
      </c>
      <c r="E45" s="279" t="s">
        <v>636</v>
      </c>
      <c r="F45" s="280" t="s">
        <v>310</v>
      </c>
      <c r="G45" s="281"/>
      <c r="H45" s="279"/>
      <c r="I45" s="281"/>
      <c r="J45" s="279"/>
      <c r="K45" s="281"/>
      <c r="L45" s="279"/>
      <c r="M45" s="281"/>
      <c r="N45" s="279"/>
      <c r="O45" s="281"/>
      <c r="P45" s="279"/>
      <c r="Q45" s="596" t="s">
        <v>684</v>
      </c>
      <c r="R45" s="597"/>
      <c r="S45" s="339" t="s">
        <v>701</v>
      </c>
    </row>
    <row r="46" spans="1:19" ht="22.5" customHeight="1" x14ac:dyDescent="0.15">
      <c r="A46" s="278" t="s">
        <v>303</v>
      </c>
      <c r="B46" s="91" t="s">
        <v>347</v>
      </c>
      <c r="C46" s="279" t="s">
        <v>630</v>
      </c>
      <c r="D46" s="279" t="s">
        <v>631</v>
      </c>
      <c r="E46" s="279" t="s">
        <v>636</v>
      </c>
      <c r="F46" s="280" t="s">
        <v>310</v>
      </c>
      <c r="G46" s="281"/>
      <c r="H46" s="279"/>
      <c r="I46" s="281"/>
      <c r="J46" s="279"/>
      <c r="K46" s="281"/>
      <c r="L46" s="279"/>
      <c r="M46" s="281"/>
      <c r="N46" s="279"/>
      <c r="O46" s="281"/>
      <c r="P46" s="279"/>
      <c r="Q46" s="596" t="s">
        <v>684</v>
      </c>
      <c r="R46" s="597"/>
      <c r="S46" s="339" t="s">
        <v>701</v>
      </c>
    </row>
  </sheetData>
  <mergeCells count="54">
    <mergeCell ref="Q45:R45"/>
    <mergeCell ref="Q46:R46"/>
    <mergeCell ref="A2:N3"/>
    <mergeCell ref="O2:R2"/>
    <mergeCell ref="O3:R3"/>
    <mergeCell ref="G4:H4"/>
    <mergeCell ref="I4:J4"/>
    <mergeCell ref="K4:L4"/>
    <mergeCell ref="M4:N4"/>
    <mergeCell ref="O4:P4"/>
    <mergeCell ref="Q4:R4"/>
    <mergeCell ref="Q39:R39"/>
    <mergeCell ref="Q40:R40"/>
    <mergeCell ref="Q42:R42"/>
    <mergeCell ref="Q43:R43"/>
    <mergeCell ref="Q44:R44"/>
    <mergeCell ref="Q33:R33"/>
    <mergeCell ref="Q34:R34"/>
    <mergeCell ref="Q35:R35"/>
    <mergeCell ref="Q36:R36"/>
    <mergeCell ref="Q37:R37"/>
    <mergeCell ref="Q28:R28"/>
    <mergeCell ref="Q29:R29"/>
    <mergeCell ref="Q30:R30"/>
    <mergeCell ref="Q31:R31"/>
    <mergeCell ref="Q32:R32"/>
    <mergeCell ref="Q23:R23"/>
    <mergeCell ref="Q24:R24"/>
    <mergeCell ref="Q25:R25"/>
    <mergeCell ref="Q26:R26"/>
    <mergeCell ref="Q27:R27"/>
    <mergeCell ref="Q18:R18"/>
    <mergeCell ref="Q19:R19"/>
    <mergeCell ref="Q20:R20"/>
    <mergeCell ref="Q21:R21"/>
    <mergeCell ref="Q22:R22"/>
    <mergeCell ref="Q13:R13"/>
    <mergeCell ref="Q14:R14"/>
    <mergeCell ref="Q15:R15"/>
    <mergeCell ref="Q16:R16"/>
    <mergeCell ref="Q17:R17"/>
    <mergeCell ref="Q8:R8"/>
    <mergeCell ref="Q9:R9"/>
    <mergeCell ref="Q10:R10"/>
    <mergeCell ref="Q11:R11"/>
    <mergeCell ref="Q12:R12"/>
    <mergeCell ref="F4:F5"/>
    <mergeCell ref="Q6:R6"/>
    <mergeCell ref="Q7:R7"/>
    <mergeCell ref="A4:A5"/>
    <mergeCell ref="B4:B5"/>
    <mergeCell ref="C4:C5"/>
    <mergeCell ref="D4:D5"/>
    <mergeCell ref="E4:E5"/>
  </mergeCells>
  <dataValidations count="3">
    <dataValidation type="textLength" showInputMessage="1" showErrorMessage="1" sqref="S28" xr:uid="{00000000-0002-0000-0100-000000000000}">
      <formula1>0</formula1>
      <formula2>500</formula2>
    </dataValidation>
    <dataValidation type="list" allowBlank="1" showInputMessage="1" showErrorMessage="1" sqref="C6:D12" xr:uid="{00000000-0002-0000-0100-000001000000}">
      <formula1>#REF!</formula1>
    </dataValidation>
    <dataValidation type="textLength" showInputMessage="1" showErrorMessage="1" sqref="S29:S34 S14:S24 S12 S43:S46" xr:uid="{00000000-0002-0000-0100-000002000000}">
      <formula1>0</formula1>
      <formula2>150</formula2>
    </dataValidation>
  </dataValidation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H113"/>
  <sheetViews>
    <sheetView topLeftCell="A52" zoomScale="110" zoomScaleNormal="110" workbookViewId="0">
      <selection activeCell="H69" sqref="H69"/>
    </sheetView>
  </sheetViews>
  <sheetFormatPr baseColWidth="10" defaultColWidth="9.1640625" defaultRowHeight="13" x14ac:dyDescent="0.15"/>
  <cols>
    <col min="1" max="1" width="9.1640625" style="14"/>
    <col min="2" max="2" width="17.5" style="14" customWidth="1"/>
    <col min="3" max="3" width="86.5" style="14" customWidth="1"/>
    <col min="4" max="4" width="9.1640625" style="14"/>
    <col min="5" max="5" width="14.5" style="14" customWidth="1"/>
    <col min="6" max="6" width="11.83203125" style="14" customWidth="1"/>
    <col min="7" max="7" width="12.6640625" style="14" customWidth="1"/>
    <col min="8" max="8" width="61.5" style="14" customWidth="1"/>
    <col min="9" max="16384" width="9.1640625" style="14"/>
  </cols>
  <sheetData>
    <row r="1" spans="1:8" ht="14" thickBot="1" x14ac:dyDescent="0.2">
      <c r="A1" s="63" t="s">
        <v>281</v>
      </c>
    </row>
    <row r="2" spans="1:8" x14ac:dyDescent="0.15">
      <c r="A2" s="79"/>
      <c r="G2" s="54" t="s">
        <v>1</v>
      </c>
      <c r="H2" s="31" t="s">
        <v>2</v>
      </c>
    </row>
    <row r="3" spans="1:8" ht="14" thickBot="1" x14ac:dyDescent="0.2">
      <c r="A3" s="80"/>
      <c r="B3" s="16"/>
      <c r="C3" s="16"/>
      <c r="D3" s="16"/>
      <c r="E3" s="16"/>
      <c r="G3" s="4" t="s">
        <v>3</v>
      </c>
      <c r="H3" s="32">
        <v>2021</v>
      </c>
    </row>
    <row r="4" spans="1:8" ht="29" thickBot="1" x14ac:dyDescent="0.2">
      <c r="A4" s="33" t="s">
        <v>4</v>
      </c>
      <c r="B4" s="33" t="s">
        <v>282</v>
      </c>
      <c r="C4" s="30" t="s">
        <v>283</v>
      </c>
      <c r="D4" s="33" t="s">
        <v>8</v>
      </c>
      <c r="E4" s="33" t="s">
        <v>284</v>
      </c>
      <c r="F4" s="50" t="s">
        <v>15</v>
      </c>
      <c r="G4" s="53" t="s">
        <v>285</v>
      </c>
      <c r="H4" s="53" t="s">
        <v>73</v>
      </c>
    </row>
    <row r="5" spans="1:8" x14ac:dyDescent="0.15">
      <c r="A5" s="3"/>
      <c r="B5" s="81"/>
      <c r="C5" s="297" t="s">
        <v>1576</v>
      </c>
      <c r="D5" s="3"/>
      <c r="E5" s="3"/>
      <c r="F5" s="78"/>
      <c r="G5" s="29"/>
      <c r="H5" s="29"/>
    </row>
    <row r="6" spans="1:8" x14ac:dyDescent="0.15">
      <c r="A6" s="3" t="s">
        <v>303</v>
      </c>
      <c r="B6" s="152"/>
      <c r="C6" s="153" t="s">
        <v>1779</v>
      </c>
      <c r="D6" s="149"/>
      <c r="E6" s="149" t="s">
        <v>504</v>
      </c>
      <c r="F6" s="154"/>
      <c r="G6" s="155">
        <v>21</v>
      </c>
      <c r="H6" s="29"/>
    </row>
    <row r="7" spans="1:8" x14ac:dyDescent="0.15">
      <c r="A7" s="3" t="s">
        <v>303</v>
      </c>
      <c r="B7" s="152"/>
      <c r="C7" s="151" t="s">
        <v>1780</v>
      </c>
      <c r="D7" s="149"/>
      <c r="E7" s="149" t="s">
        <v>504</v>
      </c>
      <c r="F7" s="154"/>
      <c r="G7" s="155">
        <v>2</v>
      </c>
      <c r="H7" s="29"/>
    </row>
    <row r="8" spans="1:8" x14ac:dyDescent="0.15">
      <c r="A8" s="3" t="s">
        <v>303</v>
      </c>
      <c r="B8" s="152"/>
      <c r="C8" s="151" t="s">
        <v>1781</v>
      </c>
      <c r="D8" s="149"/>
      <c r="E8" s="149" t="s">
        <v>504</v>
      </c>
      <c r="F8" s="154"/>
      <c r="G8" s="155">
        <v>2</v>
      </c>
      <c r="H8" s="29"/>
    </row>
    <row r="9" spans="1:8" x14ac:dyDescent="0.15">
      <c r="A9" s="3"/>
      <c r="B9" s="152"/>
      <c r="C9" s="151"/>
      <c r="D9" s="149"/>
      <c r="E9" s="149"/>
      <c r="F9" s="154"/>
      <c r="G9" s="155"/>
      <c r="H9" s="29"/>
    </row>
    <row r="10" spans="1:8" x14ac:dyDescent="0.15">
      <c r="A10" s="3"/>
      <c r="B10" s="152"/>
      <c r="C10" s="151" t="s">
        <v>1577</v>
      </c>
      <c r="D10" s="149"/>
      <c r="E10" s="149"/>
      <c r="F10" s="154"/>
      <c r="G10" s="155"/>
      <c r="H10" s="29"/>
    </row>
    <row r="11" spans="1:8" x14ac:dyDescent="0.15">
      <c r="A11" s="3" t="s">
        <v>303</v>
      </c>
      <c r="B11" s="152" t="s">
        <v>1782</v>
      </c>
      <c r="C11" s="151" t="s">
        <v>1783</v>
      </c>
      <c r="D11" s="149"/>
      <c r="E11" s="149" t="s">
        <v>504</v>
      </c>
      <c r="F11" s="154"/>
      <c r="G11" s="155">
        <v>6</v>
      </c>
      <c r="H11" s="29"/>
    </row>
    <row r="12" spans="1:8" x14ac:dyDescent="0.15">
      <c r="A12" s="3" t="s">
        <v>303</v>
      </c>
      <c r="B12" s="152" t="s">
        <v>1578</v>
      </c>
      <c r="C12" s="151" t="s">
        <v>1784</v>
      </c>
      <c r="D12" s="149"/>
      <c r="E12" s="149" t="s">
        <v>504</v>
      </c>
      <c r="F12" s="154"/>
      <c r="G12" s="155">
        <v>2</v>
      </c>
      <c r="H12" s="29"/>
    </row>
    <row r="13" spans="1:8" x14ac:dyDescent="0.15">
      <c r="A13" s="3" t="s">
        <v>303</v>
      </c>
      <c r="B13" s="152" t="s">
        <v>1785</v>
      </c>
      <c r="C13" s="151" t="s">
        <v>1786</v>
      </c>
      <c r="D13" s="149"/>
      <c r="E13" s="149" t="s">
        <v>504</v>
      </c>
      <c r="F13" s="154"/>
      <c r="G13" s="155">
        <v>3</v>
      </c>
      <c r="H13" s="29"/>
    </row>
    <row r="14" spans="1:8" x14ac:dyDescent="0.15">
      <c r="A14" s="3" t="s">
        <v>303</v>
      </c>
      <c r="B14" s="152" t="s">
        <v>1579</v>
      </c>
      <c r="C14" s="151" t="s">
        <v>1787</v>
      </c>
      <c r="D14" s="149"/>
      <c r="E14" s="149" t="s">
        <v>504</v>
      </c>
      <c r="F14" s="154"/>
      <c r="G14" s="155">
        <v>2</v>
      </c>
      <c r="H14" s="29"/>
    </row>
    <row r="15" spans="1:8" x14ac:dyDescent="0.15">
      <c r="A15" s="3" t="s">
        <v>303</v>
      </c>
      <c r="B15" s="152" t="s">
        <v>1580</v>
      </c>
      <c r="C15" s="151" t="s">
        <v>1788</v>
      </c>
      <c r="D15" s="149"/>
      <c r="E15" s="149" t="s">
        <v>504</v>
      </c>
      <c r="F15" s="154"/>
      <c r="G15" s="155">
        <v>1</v>
      </c>
      <c r="H15" s="29"/>
    </row>
    <row r="16" spans="1:8" x14ac:dyDescent="0.15">
      <c r="A16" s="3" t="s">
        <v>303</v>
      </c>
      <c r="B16" s="152" t="s">
        <v>1581</v>
      </c>
      <c r="C16" s="151" t="s">
        <v>1582</v>
      </c>
      <c r="D16" s="149"/>
      <c r="E16" s="149"/>
      <c r="F16" s="154"/>
      <c r="G16" s="155">
        <v>1</v>
      </c>
      <c r="H16" s="29" t="s">
        <v>1583</v>
      </c>
    </row>
    <row r="17" spans="1:8" x14ac:dyDescent="0.15">
      <c r="A17" s="3" t="s">
        <v>303</v>
      </c>
      <c r="B17" s="152" t="s">
        <v>1581</v>
      </c>
      <c r="C17" s="151" t="s">
        <v>1584</v>
      </c>
      <c r="D17" s="149"/>
      <c r="E17" s="149"/>
      <c r="F17" s="154"/>
      <c r="G17" s="155">
        <v>1</v>
      </c>
      <c r="H17" s="29" t="s">
        <v>1585</v>
      </c>
    </row>
    <row r="18" spans="1:8" x14ac:dyDescent="0.15">
      <c r="A18" s="3" t="s">
        <v>303</v>
      </c>
      <c r="B18" s="152" t="s">
        <v>1581</v>
      </c>
      <c r="C18" s="151" t="s">
        <v>1789</v>
      </c>
      <c r="D18" s="149"/>
      <c r="E18" s="149"/>
      <c r="F18" s="154"/>
      <c r="G18" s="155">
        <v>2</v>
      </c>
      <c r="H18" s="29" t="s">
        <v>1585</v>
      </c>
    </row>
    <row r="19" spans="1:8" x14ac:dyDescent="0.15">
      <c r="A19" s="3" t="s">
        <v>303</v>
      </c>
      <c r="B19" s="152" t="s">
        <v>1581</v>
      </c>
      <c r="C19" s="151" t="s">
        <v>1790</v>
      </c>
      <c r="D19" s="149"/>
      <c r="E19" s="149"/>
      <c r="F19" s="154"/>
      <c r="G19" s="155">
        <v>2</v>
      </c>
      <c r="H19" s="29" t="s">
        <v>1585</v>
      </c>
    </row>
    <row r="20" spans="1:8" x14ac:dyDescent="0.15">
      <c r="A20" s="3" t="s">
        <v>303</v>
      </c>
      <c r="B20" s="152" t="s">
        <v>1581</v>
      </c>
      <c r="C20" s="151" t="s">
        <v>1586</v>
      </c>
      <c r="D20" s="149"/>
      <c r="E20" s="149"/>
      <c r="F20" s="154"/>
      <c r="G20" s="155">
        <v>1</v>
      </c>
      <c r="H20" s="29" t="s">
        <v>1585</v>
      </c>
    </row>
    <row r="21" spans="1:8" x14ac:dyDescent="0.15">
      <c r="A21" s="3" t="s">
        <v>303</v>
      </c>
      <c r="B21" s="152" t="s">
        <v>1581</v>
      </c>
      <c r="C21" s="151" t="s">
        <v>1587</v>
      </c>
      <c r="D21" s="149"/>
      <c r="E21" s="149"/>
      <c r="F21" s="154"/>
      <c r="G21" s="155">
        <v>2</v>
      </c>
      <c r="H21" s="29" t="s">
        <v>1585</v>
      </c>
    </row>
    <row r="22" spans="1:8" x14ac:dyDescent="0.15">
      <c r="A22" s="3" t="s">
        <v>303</v>
      </c>
      <c r="B22" s="152" t="s">
        <v>1581</v>
      </c>
      <c r="C22" s="151" t="s">
        <v>1588</v>
      </c>
      <c r="D22" s="149"/>
      <c r="E22" s="149"/>
      <c r="F22" s="154"/>
      <c r="G22" s="155">
        <v>2</v>
      </c>
      <c r="H22" s="29" t="s">
        <v>1583</v>
      </c>
    </row>
    <row r="23" spans="1:8" x14ac:dyDescent="0.15">
      <c r="A23" s="3" t="s">
        <v>303</v>
      </c>
      <c r="B23" s="152" t="s">
        <v>1581</v>
      </c>
      <c r="C23" s="151" t="s">
        <v>1589</v>
      </c>
      <c r="D23" s="149"/>
      <c r="E23" s="149"/>
      <c r="F23" s="154"/>
      <c r="G23" s="155">
        <v>1</v>
      </c>
      <c r="H23" s="29" t="s">
        <v>1583</v>
      </c>
    </row>
    <row r="24" spans="1:8" x14ac:dyDescent="0.15">
      <c r="A24" s="3" t="s">
        <v>303</v>
      </c>
      <c r="B24" s="152" t="s">
        <v>1581</v>
      </c>
      <c r="C24" s="151" t="s">
        <v>1590</v>
      </c>
      <c r="D24" s="149"/>
      <c r="E24" s="149"/>
      <c r="F24" s="154"/>
      <c r="G24" s="155">
        <v>1</v>
      </c>
      <c r="H24" s="29" t="s">
        <v>1585</v>
      </c>
    </row>
    <row r="25" spans="1:8" x14ac:dyDescent="0.15">
      <c r="A25" s="3" t="s">
        <v>303</v>
      </c>
      <c r="B25" s="152" t="s">
        <v>1581</v>
      </c>
      <c r="C25" s="151" t="s">
        <v>1591</v>
      </c>
      <c r="D25" s="149"/>
      <c r="E25" s="149"/>
      <c r="F25" s="154"/>
      <c r="G25" s="155">
        <v>1</v>
      </c>
      <c r="H25" s="29" t="s">
        <v>1583</v>
      </c>
    </row>
    <row r="26" spans="1:8" x14ac:dyDescent="0.15">
      <c r="A26" s="3" t="s">
        <v>303</v>
      </c>
      <c r="B26" s="152" t="s">
        <v>1581</v>
      </c>
      <c r="C26" s="151" t="s">
        <v>1791</v>
      </c>
      <c r="D26" s="149"/>
      <c r="E26" s="149"/>
      <c r="F26" s="154"/>
      <c r="G26" s="155">
        <v>2</v>
      </c>
      <c r="H26" s="29" t="s">
        <v>1585</v>
      </c>
    </row>
    <row r="27" spans="1:8" x14ac:dyDescent="0.15">
      <c r="A27" s="3" t="s">
        <v>303</v>
      </c>
      <c r="B27" s="152" t="s">
        <v>1581</v>
      </c>
      <c r="C27" s="151" t="s">
        <v>1792</v>
      </c>
      <c r="D27" s="149"/>
      <c r="E27" s="149"/>
      <c r="F27" s="154"/>
      <c r="G27" s="155">
        <v>2</v>
      </c>
      <c r="H27" s="29" t="s">
        <v>1585</v>
      </c>
    </row>
    <row r="28" spans="1:8" x14ac:dyDescent="0.15">
      <c r="A28" s="3" t="s">
        <v>303</v>
      </c>
      <c r="B28" s="152" t="s">
        <v>1738</v>
      </c>
      <c r="C28" s="151" t="s">
        <v>1739</v>
      </c>
      <c r="D28" s="149"/>
      <c r="E28" s="149"/>
      <c r="F28" s="154"/>
      <c r="G28" s="155">
        <v>3</v>
      </c>
      <c r="H28" s="29" t="s">
        <v>1583</v>
      </c>
    </row>
    <row r="29" spans="1:8" x14ac:dyDescent="0.15">
      <c r="A29" s="3"/>
      <c r="B29" s="152"/>
      <c r="C29" s="151"/>
      <c r="D29" s="149"/>
      <c r="E29" s="149"/>
      <c r="F29" s="154"/>
      <c r="G29" s="155"/>
      <c r="H29" s="29"/>
    </row>
    <row r="30" spans="1:8" x14ac:dyDescent="0.15">
      <c r="A30" s="3"/>
      <c r="B30" s="152"/>
      <c r="C30" s="298" t="s">
        <v>1592</v>
      </c>
      <c r="D30" s="149"/>
      <c r="E30" s="149"/>
      <c r="F30" s="154"/>
      <c r="G30" s="155"/>
      <c r="H30" s="29"/>
    </row>
    <row r="31" spans="1:8" x14ac:dyDescent="0.15">
      <c r="A31" s="3" t="s">
        <v>303</v>
      </c>
      <c r="B31" s="152" t="s">
        <v>1793</v>
      </c>
      <c r="C31" s="151" t="s">
        <v>1794</v>
      </c>
      <c r="D31" s="149" t="s">
        <v>307</v>
      </c>
      <c r="E31" s="149" t="s">
        <v>504</v>
      </c>
      <c r="F31" s="154"/>
      <c r="G31" s="155">
        <v>1</v>
      </c>
      <c r="H31" s="29"/>
    </row>
    <row r="32" spans="1:8" x14ac:dyDescent="0.15">
      <c r="A32" s="3" t="s">
        <v>303</v>
      </c>
      <c r="B32" s="152" t="s">
        <v>1593</v>
      </c>
      <c r="C32" s="151" t="s">
        <v>1795</v>
      </c>
      <c r="D32" s="149" t="s">
        <v>307</v>
      </c>
      <c r="E32" s="149" t="s">
        <v>504</v>
      </c>
      <c r="F32" s="154"/>
      <c r="G32" s="155">
        <v>3</v>
      </c>
      <c r="H32" s="29"/>
    </row>
    <row r="33" spans="1:8" x14ac:dyDescent="0.15">
      <c r="A33" s="3" t="s">
        <v>303</v>
      </c>
      <c r="B33" s="152" t="s">
        <v>1594</v>
      </c>
      <c r="C33" s="151" t="s">
        <v>1796</v>
      </c>
      <c r="D33" s="149" t="s">
        <v>307</v>
      </c>
      <c r="E33" s="149" t="s">
        <v>504</v>
      </c>
      <c r="F33" s="154"/>
      <c r="G33" s="155">
        <v>2</v>
      </c>
      <c r="H33" s="29"/>
    </row>
    <row r="34" spans="1:8" x14ac:dyDescent="0.15">
      <c r="A34" s="3" t="s">
        <v>303</v>
      </c>
      <c r="B34" s="152" t="s">
        <v>1595</v>
      </c>
      <c r="C34" s="151" t="s">
        <v>1797</v>
      </c>
      <c r="D34" s="149" t="s">
        <v>307</v>
      </c>
      <c r="E34" s="149" t="s">
        <v>504</v>
      </c>
      <c r="F34" s="154"/>
      <c r="G34" s="155">
        <v>3</v>
      </c>
      <c r="H34" s="29"/>
    </row>
    <row r="35" spans="1:8" x14ac:dyDescent="0.15">
      <c r="A35" s="3" t="s">
        <v>303</v>
      </c>
      <c r="B35" s="152" t="s">
        <v>1798</v>
      </c>
      <c r="C35" s="151" t="s">
        <v>1799</v>
      </c>
      <c r="D35" s="149" t="s">
        <v>307</v>
      </c>
      <c r="E35" s="149"/>
      <c r="F35" s="154"/>
      <c r="G35" s="155">
        <v>2</v>
      </c>
      <c r="H35" s="29" t="s">
        <v>1585</v>
      </c>
    </row>
    <row r="36" spans="1:8" x14ac:dyDescent="0.15">
      <c r="A36" s="3"/>
      <c r="B36" s="152"/>
      <c r="C36" s="151"/>
      <c r="D36" s="149"/>
      <c r="E36" s="149"/>
      <c r="F36" s="154"/>
      <c r="G36" s="155"/>
      <c r="H36" s="29"/>
    </row>
    <row r="37" spans="1:8" x14ac:dyDescent="0.15">
      <c r="A37" s="3"/>
      <c r="B37" s="152"/>
      <c r="C37" s="298" t="s">
        <v>1597</v>
      </c>
      <c r="D37" s="149"/>
      <c r="E37" s="149"/>
      <c r="F37" s="154"/>
      <c r="G37" s="155"/>
      <c r="H37" s="29"/>
    </row>
    <row r="38" spans="1:8" x14ac:dyDescent="0.15">
      <c r="A38" s="3"/>
      <c r="B38" s="152"/>
      <c r="C38" s="151" t="s">
        <v>602</v>
      </c>
      <c r="D38" s="149"/>
      <c r="E38" s="149"/>
      <c r="F38" s="154"/>
      <c r="G38" s="155"/>
      <c r="H38" s="29"/>
    </row>
    <row r="39" spans="1:8" x14ac:dyDescent="0.15">
      <c r="A39" s="3" t="s">
        <v>303</v>
      </c>
      <c r="B39" s="152" t="s">
        <v>1598</v>
      </c>
      <c r="C39" s="151" t="s">
        <v>1800</v>
      </c>
      <c r="D39" s="149" t="s">
        <v>602</v>
      </c>
      <c r="E39" s="149" t="s">
        <v>504</v>
      </c>
      <c r="F39" s="154"/>
      <c r="G39" s="155">
        <v>1</v>
      </c>
      <c r="H39" s="29"/>
    </row>
    <row r="40" spans="1:8" x14ac:dyDescent="0.15">
      <c r="A40" s="3"/>
      <c r="B40" s="152"/>
      <c r="C40" s="151"/>
      <c r="D40" s="149"/>
      <c r="E40" s="149"/>
      <c r="F40" s="154"/>
      <c r="G40" s="155"/>
      <c r="H40" s="29"/>
    </row>
    <row r="41" spans="1:8" x14ac:dyDescent="0.15">
      <c r="A41" s="3"/>
      <c r="B41" s="152"/>
      <c r="C41" s="298" t="s">
        <v>1599</v>
      </c>
      <c r="D41" s="149"/>
      <c r="E41" s="149"/>
      <c r="F41" s="154"/>
      <c r="G41" s="155"/>
      <c r="H41" s="29"/>
    </row>
    <row r="42" spans="1:8" x14ac:dyDescent="0.15">
      <c r="A42" s="3" t="s">
        <v>303</v>
      </c>
      <c r="B42" s="152" t="s">
        <v>1600</v>
      </c>
      <c r="C42" s="151" t="s">
        <v>1801</v>
      </c>
      <c r="D42" s="149" t="s">
        <v>307</v>
      </c>
      <c r="E42" s="149" t="s">
        <v>504</v>
      </c>
      <c r="F42" s="154"/>
      <c r="G42" s="155">
        <v>3</v>
      </c>
      <c r="H42" s="29" t="s">
        <v>1601</v>
      </c>
    </row>
    <row r="43" spans="1:8" x14ac:dyDescent="0.15">
      <c r="A43" s="3" t="s">
        <v>303</v>
      </c>
      <c r="B43" s="152" t="s">
        <v>1602</v>
      </c>
      <c r="C43" s="151" t="s">
        <v>1802</v>
      </c>
      <c r="D43" s="149" t="s">
        <v>307</v>
      </c>
      <c r="E43" s="149" t="s">
        <v>504</v>
      </c>
      <c r="F43" s="154"/>
      <c r="G43" s="155">
        <v>1</v>
      </c>
      <c r="H43" s="29"/>
    </row>
    <row r="44" spans="1:8" x14ac:dyDescent="0.15">
      <c r="A44" s="3" t="s">
        <v>303</v>
      </c>
      <c r="B44" s="152" t="s">
        <v>1603</v>
      </c>
      <c r="C44" s="151" t="s">
        <v>1803</v>
      </c>
      <c r="D44" s="149" t="s">
        <v>307</v>
      </c>
      <c r="E44" s="149" t="s">
        <v>504</v>
      </c>
      <c r="F44" s="154"/>
      <c r="G44" s="155">
        <v>3</v>
      </c>
      <c r="H44" s="29"/>
    </row>
    <row r="45" spans="1:8" x14ac:dyDescent="0.15">
      <c r="A45" s="3" t="s">
        <v>303</v>
      </c>
      <c r="B45" s="152" t="s">
        <v>1604</v>
      </c>
      <c r="C45" s="151" t="s">
        <v>1804</v>
      </c>
      <c r="D45" s="149" t="s">
        <v>307</v>
      </c>
      <c r="E45" s="149" t="s">
        <v>504</v>
      </c>
      <c r="F45" s="154"/>
      <c r="G45" s="155">
        <v>4</v>
      </c>
      <c r="H45" s="29"/>
    </row>
    <row r="46" spans="1:8" x14ac:dyDescent="0.15">
      <c r="A46" s="3" t="s">
        <v>303</v>
      </c>
      <c r="B46" s="152" t="s">
        <v>1605</v>
      </c>
      <c r="C46" s="151" t="s">
        <v>1805</v>
      </c>
      <c r="D46" s="149" t="s">
        <v>307</v>
      </c>
      <c r="E46" s="149" t="s">
        <v>504</v>
      </c>
      <c r="F46" s="154"/>
      <c r="G46" s="155">
        <v>3</v>
      </c>
      <c r="H46" s="29"/>
    </row>
    <row r="47" spans="1:8" x14ac:dyDescent="0.15">
      <c r="A47" s="3" t="s">
        <v>303</v>
      </c>
      <c r="B47" s="152" t="s">
        <v>999</v>
      </c>
      <c r="C47" s="151" t="s">
        <v>1806</v>
      </c>
      <c r="D47" s="149" t="s">
        <v>307</v>
      </c>
      <c r="E47" s="149" t="s">
        <v>504</v>
      </c>
      <c r="F47" s="154"/>
      <c r="G47" s="155">
        <v>1</v>
      </c>
      <c r="H47" s="29" t="s">
        <v>1607</v>
      </c>
    </row>
    <row r="48" spans="1:8" x14ac:dyDescent="0.15">
      <c r="A48" s="3" t="s">
        <v>303</v>
      </c>
      <c r="B48" s="152" t="s">
        <v>1608</v>
      </c>
      <c r="C48" s="151" t="s">
        <v>1807</v>
      </c>
      <c r="D48" s="149" t="s">
        <v>307</v>
      </c>
      <c r="E48" s="149" t="s">
        <v>504</v>
      </c>
      <c r="F48" s="154"/>
      <c r="G48" s="155" t="s">
        <v>310</v>
      </c>
      <c r="H48" s="29" t="s">
        <v>1808</v>
      </c>
    </row>
    <row r="49" spans="1:8" x14ac:dyDescent="0.15">
      <c r="A49" s="3" t="s">
        <v>303</v>
      </c>
      <c r="B49" s="152" t="s">
        <v>1610</v>
      </c>
      <c r="C49" s="151" t="s">
        <v>1809</v>
      </c>
      <c r="D49" s="149" t="s">
        <v>307</v>
      </c>
      <c r="E49" s="149" t="s">
        <v>504</v>
      </c>
      <c r="F49" s="154"/>
      <c r="G49" s="155">
        <v>1</v>
      </c>
      <c r="H49" s="29" t="s">
        <v>1607</v>
      </c>
    </row>
    <row r="50" spans="1:8" x14ac:dyDescent="0.15">
      <c r="A50" s="3" t="s">
        <v>303</v>
      </c>
      <c r="B50" s="152" t="s">
        <v>1611</v>
      </c>
      <c r="C50" s="151" t="s">
        <v>1810</v>
      </c>
      <c r="D50" s="149" t="s">
        <v>307</v>
      </c>
      <c r="E50" s="149" t="s">
        <v>504</v>
      </c>
      <c r="F50" s="154"/>
      <c r="G50" s="155">
        <v>3</v>
      </c>
      <c r="H50" s="29"/>
    </row>
    <row r="51" spans="1:8" x14ac:dyDescent="0.15">
      <c r="A51" s="3" t="s">
        <v>303</v>
      </c>
      <c r="B51" s="152" t="s">
        <v>1612</v>
      </c>
      <c r="C51" s="151" t="s">
        <v>1811</v>
      </c>
      <c r="D51" s="149" t="s">
        <v>307</v>
      </c>
      <c r="E51" s="149" t="s">
        <v>504</v>
      </c>
      <c r="F51" s="154"/>
      <c r="G51" s="155">
        <v>1</v>
      </c>
      <c r="H51" s="29"/>
    </row>
    <row r="52" spans="1:8" x14ac:dyDescent="0.15">
      <c r="A52" s="3" t="s">
        <v>303</v>
      </c>
      <c r="B52" s="152" t="s">
        <v>1613</v>
      </c>
      <c r="C52" s="151" t="s">
        <v>1812</v>
      </c>
      <c r="D52" s="149" t="s">
        <v>307</v>
      </c>
      <c r="E52" s="149" t="s">
        <v>504</v>
      </c>
      <c r="F52" s="154"/>
      <c r="G52" s="155">
        <v>2</v>
      </c>
      <c r="H52" s="29"/>
    </row>
    <row r="53" spans="1:8" x14ac:dyDescent="0.15">
      <c r="A53" s="3" t="s">
        <v>303</v>
      </c>
      <c r="B53" s="152" t="s">
        <v>1614</v>
      </c>
      <c r="C53" s="151" t="s">
        <v>1813</v>
      </c>
      <c r="D53" s="149" t="s">
        <v>307</v>
      </c>
      <c r="E53" s="149" t="s">
        <v>504</v>
      </c>
      <c r="F53" s="154"/>
      <c r="G53" s="155" t="s">
        <v>310</v>
      </c>
      <c r="H53" s="29" t="s">
        <v>1808</v>
      </c>
    </row>
    <row r="54" spans="1:8" x14ac:dyDescent="0.15">
      <c r="A54" s="3" t="s">
        <v>303</v>
      </c>
      <c r="B54" s="152" t="s">
        <v>1615</v>
      </c>
      <c r="C54" s="151" t="s">
        <v>1814</v>
      </c>
      <c r="D54" s="149" t="s">
        <v>307</v>
      </c>
      <c r="E54" s="149" t="s">
        <v>504</v>
      </c>
      <c r="F54" s="154"/>
      <c r="G54" s="155">
        <v>5</v>
      </c>
      <c r="H54" s="29" t="s">
        <v>1601</v>
      </c>
    </row>
    <row r="55" spans="1:8" x14ac:dyDescent="0.15">
      <c r="A55" s="3"/>
      <c r="B55" s="152"/>
      <c r="C55" s="151"/>
      <c r="D55" s="149"/>
      <c r="E55" s="149"/>
      <c r="F55" s="154"/>
      <c r="G55" s="155"/>
      <c r="H55" s="29"/>
    </row>
    <row r="56" spans="1:8" x14ac:dyDescent="0.15">
      <c r="A56" s="3"/>
      <c r="B56" s="152"/>
      <c r="C56" s="298" t="s">
        <v>1616</v>
      </c>
      <c r="D56" s="149"/>
      <c r="E56" s="149"/>
      <c r="F56" s="154"/>
      <c r="G56" s="155"/>
      <c r="H56" s="29"/>
    </row>
    <row r="57" spans="1:8" x14ac:dyDescent="0.15">
      <c r="A57" s="3" t="s">
        <v>303</v>
      </c>
      <c r="B57" s="152" t="s">
        <v>1617</v>
      </c>
      <c r="C57" s="151" t="s">
        <v>1815</v>
      </c>
      <c r="D57" s="149" t="s">
        <v>307</v>
      </c>
      <c r="E57" s="149" t="s">
        <v>504</v>
      </c>
      <c r="F57" s="154"/>
      <c r="G57" s="155">
        <v>4</v>
      </c>
      <c r="H57" s="29"/>
    </row>
    <row r="58" spans="1:8" x14ac:dyDescent="0.15">
      <c r="A58" s="3" t="s">
        <v>303</v>
      </c>
      <c r="B58" s="152" t="s">
        <v>1618</v>
      </c>
      <c r="C58" s="151" t="s">
        <v>1816</v>
      </c>
      <c r="D58" s="149" t="s">
        <v>307</v>
      </c>
      <c r="E58" s="149" t="s">
        <v>504</v>
      </c>
      <c r="F58" s="154"/>
      <c r="G58" s="155">
        <v>1</v>
      </c>
      <c r="H58" s="29"/>
    </row>
    <row r="59" spans="1:8" x14ac:dyDescent="0.15">
      <c r="A59" s="3" t="s">
        <v>303</v>
      </c>
      <c r="B59" s="152" t="s">
        <v>1619</v>
      </c>
      <c r="C59" s="151" t="s">
        <v>1817</v>
      </c>
      <c r="D59" s="149" t="s">
        <v>307</v>
      </c>
      <c r="E59" s="149" t="s">
        <v>504</v>
      </c>
      <c r="F59" s="154"/>
      <c r="G59" s="155">
        <v>3</v>
      </c>
      <c r="H59" s="29"/>
    </row>
    <row r="60" spans="1:8" x14ac:dyDescent="0.15">
      <c r="A60" s="3" t="s">
        <v>303</v>
      </c>
      <c r="B60" s="152" t="s">
        <v>1620</v>
      </c>
      <c r="C60" s="151" t="s">
        <v>1818</v>
      </c>
      <c r="D60" s="149" t="s">
        <v>307</v>
      </c>
      <c r="E60" s="149" t="s">
        <v>504</v>
      </c>
      <c r="F60" s="154"/>
      <c r="G60" s="155">
        <v>1</v>
      </c>
      <c r="H60" s="29"/>
    </row>
    <row r="61" spans="1:8" x14ac:dyDescent="0.15">
      <c r="A61" s="3" t="s">
        <v>303</v>
      </c>
      <c r="B61" s="152" t="s">
        <v>1621</v>
      </c>
      <c r="C61" s="151" t="s">
        <v>1819</v>
      </c>
      <c r="D61" s="149" t="s">
        <v>307</v>
      </c>
      <c r="E61" s="149" t="s">
        <v>504</v>
      </c>
      <c r="F61" s="154"/>
      <c r="G61" s="155">
        <v>2</v>
      </c>
      <c r="H61" s="29"/>
    </row>
    <row r="62" spans="1:8" x14ac:dyDescent="0.15">
      <c r="A62" s="3" t="s">
        <v>303</v>
      </c>
      <c r="B62" s="152" t="s">
        <v>1622</v>
      </c>
      <c r="C62" s="151" t="s">
        <v>1820</v>
      </c>
      <c r="D62" s="149" t="s">
        <v>307</v>
      </c>
      <c r="E62" s="149" t="s">
        <v>504</v>
      </c>
      <c r="F62" s="154"/>
      <c r="G62" s="155">
        <v>5</v>
      </c>
      <c r="H62" s="29"/>
    </row>
    <row r="63" spans="1:8" x14ac:dyDescent="0.15">
      <c r="A63" s="3" t="s">
        <v>303</v>
      </c>
      <c r="B63" s="152" t="s">
        <v>1623</v>
      </c>
      <c r="C63" s="151" t="s">
        <v>1821</v>
      </c>
      <c r="D63" s="149" t="s">
        <v>307</v>
      </c>
      <c r="E63" s="149" t="s">
        <v>504</v>
      </c>
      <c r="F63" s="154"/>
      <c r="G63" s="155">
        <v>2</v>
      </c>
      <c r="H63" s="29"/>
    </row>
    <row r="64" spans="1:8" x14ac:dyDescent="0.15">
      <c r="A64" s="3" t="s">
        <v>303</v>
      </c>
      <c r="B64" s="152" t="s">
        <v>1624</v>
      </c>
      <c r="C64" s="151" t="s">
        <v>1822</v>
      </c>
      <c r="D64" s="149" t="s">
        <v>307</v>
      </c>
      <c r="E64" s="149" t="s">
        <v>504</v>
      </c>
      <c r="F64" s="154"/>
      <c r="G64" s="155">
        <v>1</v>
      </c>
      <c r="H64" s="29"/>
    </row>
    <row r="65" spans="1:8" x14ac:dyDescent="0.15">
      <c r="A65" s="3" t="s">
        <v>303</v>
      </c>
      <c r="B65" s="152" t="s">
        <v>1625</v>
      </c>
      <c r="C65" s="151" t="s">
        <v>1823</v>
      </c>
      <c r="D65" s="149" t="s">
        <v>307</v>
      </c>
      <c r="E65" s="149" t="s">
        <v>504</v>
      </c>
      <c r="F65" s="154"/>
      <c r="G65" s="155">
        <v>4</v>
      </c>
      <c r="H65" s="29" t="s">
        <v>1601</v>
      </c>
    </row>
    <row r="66" spans="1:8" x14ac:dyDescent="0.15">
      <c r="A66" s="3" t="s">
        <v>303</v>
      </c>
      <c r="B66" s="152" t="s">
        <v>1626</v>
      </c>
      <c r="C66" s="151" t="s">
        <v>1824</v>
      </c>
      <c r="D66" s="149" t="s">
        <v>307</v>
      </c>
      <c r="E66" s="149" t="s">
        <v>504</v>
      </c>
      <c r="F66" s="154"/>
      <c r="G66" s="155">
        <v>1</v>
      </c>
      <c r="H66" s="29"/>
    </row>
    <row r="67" spans="1:8" x14ac:dyDescent="0.15">
      <c r="A67" s="3" t="s">
        <v>303</v>
      </c>
      <c r="B67" s="152" t="s">
        <v>1627</v>
      </c>
      <c r="C67" s="151" t="s">
        <v>1825</v>
      </c>
      <c r="D67" s="149" t="s">
        <v>307</v>
      </c>
      <c r="E67" s="149"/>
      <c r="F67" s="154"/>
      <c r="G67" s="155">
        <v>1</v>
      </c>
      <c r="H67" s="29" t="s">
        <v>1585</v>
      </c>
    </row>
    <row r="68" spans="1:8" x14ac:dyDescent="0.15">
      <c r="A68" s="3" t="s">
        <v>303</v>
      </c>
      <c r="B68" s="152" t="s">
        <v>1628</v>
      </c>
      <c r="C68" s="151" t="s">
        <v>1826</v>
      </c>
      <c r="D68" s="149" t="s">
        <v>307</v>
      </c>
      <c r="E68" s="149" t="s">
        <v>504</v>
      </c>
      <c r="F68" s="154"/>
      <c r="G68" s="155">
        <v>1</v>
      </c>
      <c r="H68" s="29"/>
    </row>
    <row r="69" spans="1:8" x14ac:dyDescent="0.15">
      <c r="A69" s="3" t="s">
        <v>303</v>
      </c>
      <c r="B69" s="152" t="s">
        <v>1629</v>
      </c>
      <c r="C69" s="151" t="s">
        <v>1827</v>
      </c>
      <c r="D69" s="149" t="s">
        <v>307</v>
      </c>
      <c r="E69" s="149" t="s">
        <v>504</v>
      </c>
      <c r="F69" s="154"/>
      <c r="G69" s="155">
        <v>1</v>
      </c>
      <c r="H69" s="29"/>
    </row>
    <row r="70" spans="1:8" x14ac:dyDescent="0.15">
      <c r="A70" s="3" t="s">
        <v>303</v>
      </c>
      <c r="B70" s="152" t="s">
        <v>1630</v>
      </c>
      <c r="C70" s="151" t="s">
        <v>1828</v>
      </c>
      <c r="D70" s="149" t="s">
        <v>307</v>
      </c>
      <c r="E70" s="149" t="s">
        <v>504</v>
      </c>
      <c r="F70" s="154"/>
      <c r="G70" s="155">
        <v>1</v>
      </c>
      <c r="H70" s="29"/>
    </row>
    <row r="71" spans="1:8" x14ac:dyDescent="0.15">
      <c r="A71" s="3" t="s">
        <v>303</v>
      </c>
      <c r="B71" s="152" t="s">
        <v>1631</v>
      </c>
      <c r="C71" s="151" t="s">
        <v>1829</v>
      </c>
      <c r="D71" s="149" t="s">
        <v>307</v>
      </c>
      <c r="E71" s="149" t="s">
        <v>504</v>
      </c>
      <c r="F71" s="154"/>
      <c r="G71" s="155" t="s">
        <v>310</v>
      </c>
      <c r="H71" s="29" t="s">
        <v>1609</v>
      </c>
    </row>
    <row r="72" spans="1:8" x14ac:dyDescent="0.15">
      <c r="A72" s="3" t="s">
        <v>303</v>
      </c>
      <c r="B72" s="152" t="s">
        <v>1632</v>
      </c>
      <c r="C72" s="151" t="s">
        <v>1830</v>
      </c>
      <c r="D72" s="149" t="s">
        <v>307</v>
      </c>
      <c r="E72" s="149" t="s">
        <v>504</v>
      </c>
      <c r="F72" s="154"/>
      <c r="G72" s="155">
        <v>2</v>
      </c>
      <c r="H72" s="29" t="s">
        <v>1606</v>
      </c>
    </row>
    <row r="73" spans="1:8" x14ac:dyDescent="0.15">
      <c r="A73" s="3" t="s">
        <v>303</v>
      </c>
      <c r="B73" s="152" t="s">
        <v>1633</v>
      </c>
      <c r="C73" s="151" t="s">
        <v>1831</v>
      </c>
      <c r="D73" s="149" t="s">
        <v>307</v>
      </c>
      <c r="E73" s="149" t="s">
        <v>504</v>
      </c>
      <c r="F73" s="154"/>
      <c r="G73" s="155">
        <v>2</v>
      </c>
      <c r="H73" s="29"/>
    </row>
    <row r="74" spans="1:8" x14ac:dyDescent="0.15">
      <c r="A74" s="3" t="s">
        <v>303</v>
      </c>
      <c r="B74" s="152" t="s">
        <v>1634</v>
      </c>
      <c r="C74" s="151" t="s">
        <v>1832</v>
      </c>
      <c r="D74" s="149" t="s">
        <v>307</v>
      </c>
      <c r="E74" s="149" t="s">
        <v>504</v>
      </c>
      <c r="F74" s="154"/>
      <c r="G74" s="155">
        <v>1</v>
      </c>
      <c r="H74" s="29"/>
    </row>
    <row r="75" spans="1:8" x14ac:dyDescent="0.15">
      <c r="A75" s="3" t="s">
        <v>303</v>
      </c>
      <c r="B75" s="152" t="s">
        <v>1635</v>
      </c>
      <c r="C75" s="151" t="s">
        <v>1833</v>
      </c>
      <c r="D75" s="149" t="s">
        <v>307</v>
      </c>
      <c r="E75" s="149" t="s">
        <v>504</v>
      </c>
      <c r="F75" s="154"/>
      <c r="G75" s="155">
        <v>1</v>
      </c>
      <c r="H75" s="29"/>
    </row>
    <row r="76" spans="1:8" x14ac:dyDescent="0.15">
      <c r="A76" s="3" t="s">
        <v>303</v>
      </c>
      <c r="B76" s="152" t="s">
        <v>1636</v>
      </c>
      <c r="C76" s="151" t="s">
        <v>1834</v>
      </c>
      <c r="D76" s="149" t="s">
        <v>307</v>
      </c>
      <c r="E76" s="149" t="s">
        <v>504</v>
      </c>
      <c r="F76" s="154"/>
      <c r="G76" s="155">
        <v>6</v>
      </c>
      <c r="H76" s="29" t="s">
        <v>1601</v>
      </c>
    </row>
    <row r="77" spans="1:8" x14ac:dyDescent="0.15">
      <c r="A77" s="3" t="s">
        <v>303</v>
      </c>
      <c r="B77" s="152" t="s">
        <v>1637</v>
      </c>
      <c r="C77" s="151" t="s">
        <v>1835</v>
      </c>
      <c r="D77" s="149" t="s">
        <v>307</v>
      </c>
      <c r="E77" s="149" t="s">
        <v>504</v>
      </c>
      <c r="F77" s="154"/>
      <c r="G77" s="155">
        <v>1</v>
      </c>
      <c r="H77" s="29" t="s">
        <v>1607</v>
      </c>
    </row>
    <row r="78" spans="1:8" x14ac:dyDescent="0.15">
      <c r="A78" s="3" t="s">
        <v>303</v>
      </c>
      <c r="B78" s="152" t="s">
        <v>1638</v>
      </c>
      <c r="C78" s="151" t="s">
        <v>1836</v>
      </c>
      <c r="D78" s="149" t="s">
        <v>307</v>
      </c>
      <c r="E78" s="149" t="s">
        <v>504</v>
      </c>
      <c r="F78" s="154"/>
      <c r="G78" s="155">
        <v>1</v>
      </c>
      <c r="H78" s="29" t="s">
        <v>1639</v>
      </c>
    </row>
    <row r="79" spans="1:8" x14ac:dyDescent="0.15">
      <c r="A79" s="3" t="s">
        <v>303</v>
      </c>
      <c r="B79" s="152" t="s">
        <v>1640</v>
      </c>
      <c r="C79" s="151" t="s">
        <v>1837</v>
      </c>
      <c r="D79" s="149" t="s">
        <v>307</v>
      </c>
      <c r="E79" s="149" t="s">
        <v>504</v>
      </c>
      <c r="F79" s="154"/>
      <c r="G79" s="155">
        <v>2</v>
      </c>
      <c r="H79" s="29"/>
    </row>
    <row r="80" spans="1:8" x14ac:dyDescent="0.15">
      <c r="A80" s="3" t="s">
        <v>303</v>
      </c>
      <c r="B80" s="152" t="s">
        <v>1641</v>
      </c>
      <c r="C80" s="151" t="s">
        <v>1838</v>
      </c>
      <c r="D80" s="149" t="s">
        <v>307</v>
      </c>
      <c r="E80" s="149" t="s">
        <v>504</v>
      </c>
      <c r="F80" s="154"/>
      <c r="G80" s="155">
        <v>2</v>
      </c>
      <c r="H80" s="29"/>
    </row>
    <row r="81" spans="1:8" x14ac:dyDescent="0.15">
      <c r="A81" s="3" t="s">
        <v>303</v>
      </c>
      <c r="B81" s="152" t="s">
        <v>1642</v>
      </c>
      <c r="C81" s="151" t="s">
        <v>1839</v>
      </c>
      <c r="D81" s="149" t="s">
        <v>307</v>
      </c>
      <c r="E81" s="149" t="s">
        <v>504</v>
      </c>
      <c r="F81" s="154"/>
      <c r="G81" s="155" t="s">
        <v>310</v>
      </c>
      <c r="H81" s="29" t="s">
        <v>1609</v>
      </c>
    </row>
    <row r="82" spans="1:8" x14ac:dyDescent="0.15">
      <c r="A82" s="3" t="s">
        <v>303</v>
      </c>
      <c r="B82" s="152" t="s">
        <v>1643</v>
      </c>
      <c r="C82" s="151" t="s">
        <v>1840</v>
      </c>
      <c r="D82" s="149" t="s">
        <v>307</v>
      </c>
      <c r="E82" s="149" t="s">
        <v>504</v>
      </c>
      <c r="F82" s="154"/>
      <c r="G82" s="155" t="s">
        <v>310</v>
      </c>
      <c r="H82" s="29" t="s">
        <v>1808</v>
      </c>
    </row>
    <row r="83" spans="1:8" x14ac:dyDescent="0.15">
      <c r="A83" s="3" t="s">
        <v>303</v>
      </c>
      <c r="B83" s="152" t="s">
        <v>1841</v>
      </c>
      <c r="C83" s="151" t="s">
        <v>1842</v>
      </c>
      <c r="D83" s="149" t="s">
        <v>307</v>
      </c>
      <c r="E83" s="149" t="s">
        <v>504</v>
      </c>
      <c r="F83" s="154"/>
      <c r="G83" s="155" t="s">
        <v>310</v>
      </c>
      <c r="H83" s="29" t="s">
        <v>1808</v>
      </c>
    </row>
    <row r="84" spans="1:8" x14ac:dyDescent="0.15">
      <c r="A84" s="3" t="s">
        <v>303</v>
      </c>
      <c r="B84" s="152" t="s">
        <v>1644</v>
      </c>
      <c r="C84" s="151" t="s">
        <v>1843</v>
      </c>
      <c r="D84" s="149" t="s">
        <v>307</v>
      </c>
      <c r="E84" s="149" t="s">
        <v>504</v>
      </c>
      <c r="F84" s="154"/>
      <c r="G84" s="155">
        <v>2</v>
      </c>
      <c r="H84" s="29"/>
    </row>
    <row r="85" spans="1:8" x14ac:dyDescent="0.15">
      <c r="A85" s="3" t="s">
        <v>303</v>
      </c>
      <c r="B85" s="152" t="s">
        <v>1645</v>
      </c>
      <c r="C85" s="151" t="s">
        <v>1844</v>
      </c>
      <c r="D85" s="149" t="s">
        <v>307</v>
      </c>
      <c r="E85" s="149" t="s">
        <v>504</v>
      </c>
      <c r="F85" s="154"/>
      <c r="G85" s="155">
        <v>3</v>
      </c>
      <c r="H85" s="29" t="s">
        <v>1606</v>
      </c>
    </row>
    <row r="86" spans="1:8" x14ac:dyDescent="0.15">
      <c r="A86" s="3" t="s">
        <v>303</v>
      </c>
      <c r="B86" s="152" t="s">
        <v>1646</v>
      </c>
      <c r="C86" s="151" t="s">
        <v>1845</v>
      </c>
      <c r="D86" s="149" t="s">
        <v>307</v>
      </c>
      <c r="E86" s="149" t="s">
        <v>504</v>
      </c>
      <c r="F86" s="154"/>
      <c r="G86" s="155">
        <v>3</v>
      </c>
      <c r="H86" s="29"/>
    </row>
    <row r="87" spans="1:8" x14ac:dyDescent="0.15">
      <c r="A87" s="3" t="s">
        <v>303</v>
      </c>
      <c r="B87" s="152" t="s">
        <v>1647</v>
      </c>
      <c r="C87" s="151" t="s">
        <v>1846</v>
      </c>
      <c r="D87" s="149" t="s">
        <v>307</v>
      </c>
      <c r="E87" s="149"/>
      <c r="F87" s="154"/>
      <c r="G87" s="155">
        <v>3</v>
      </c>
      <c r="H87" s="29" t="s">
        <v>1585</v>
      </c>
    </row>
    <row r="88" spans="1:8" x14ac:dyDescent="0.15">
      <c r="A88" s="3" t="s">
        <v>303</v>
      </c>
      <c r="B88" s="152" t="s">
        <v>1847</v>
      </c>
      <c r="C88" s="151" t="s">
        <v>1848</v>
      </c>
      <c r="D88" s="149" t="s">
        <v>307</v>
      </c>
      <c r="E88" s="149"/>
      <c r="F88" s="154"/>
      <c r="G88" s="155">
        <v>1</v>
      </c>
      <c r="H88" s="29" t="s">
        <v>1849</v>
      </c>
    </row>
    <row r="89" spans="1:8" x14ac:dyDescent="0.15">
      <c r="A89" s="3" t="s">
        <v>303</v>
      </c>
      <c r="B89" s="152" t="s">
        <v>1850</v>
      </c>
      <c r="C89" s="151" t="s">
        <v>1851</v>
      </c>
      <c r="D89" s="149" t="s">
        <v>307</v>
      </c>
      <c r="E89" s="149"/>
      <c r="F89" s="154"/>
      <c r="G89" s="155">
        <v>1</v>
      </c>
      <c r="H89" s="29" t="s">
        <v>1585</v>
      </c>
    </row>
    <row r="90" spans="1:8" x14ac:dyDescent="0.15">
      <c r="A90" s="3" t="s">
        <v>303</v>
      </c>
      <c r="B90" s="152" t="s">
        <v>1852</v>
      </c>
      <c r="C90" s="151" t="s">
        <v>1853</v>
      </c>
      <c r="D90" s="149" t="s">
        <v>307</v>
      </c>
      <c r="E90" s="149"/>
      <c r="F90" s="154"/>
      <c r="G90" s="155">
        <v>3</v>
      </c>
      <c r="H90" s="29" t="s">
        <v>1585</v>
      </c>
    </row>
    <row r="91" spans="1:8" x14ac:dyDescent="0.15">
      <c r="A91" s="3" t="s">
        <v>303</v>
      </c>
      <c r="B91" s="152" t="s">
        <v>1854</v>
      </c>
      <c r="C91" s="151" t="s">
        <v>1855</v>
      </c>
      <c r="D91" s="149" t="s">
        <v>307</v>
      </c>
      <c r="E91" s="149"/>
      <c r="F91" s="154"/>
      <c r="G91" s="155">
        <v>1</v>
      </c>
      <c r="H91" s="29" t="s">
        <v>1585</v>
      </c>
    </row>
    <row r="92" spans="1:8" x14ac:dyDescent="0.15">
      <c r="A92" s="3" t="s">
        <v>303</v>
      </c>
      <c r="B92" s="152" t="s">
        <v>1856</v>
      </c>
      <c r="C92" s="151" t="s">
        <v>1857</v>
      </c>
      <c r="D92" s="149" t="s">
        <v>307</v>
      </c>
      <c r="E92" s="149"/>
      <c r="F92" s="154"/>
      <c r="G92" s="155">
        <v>1</v>
      </c>
      <c r="H92" s="29" t="s">
        <v>1585</v>
      </c>
    </row>
    <row r="93" spans="1:8" x14ac:dyDescent="0.15">
      <c r="A93" s="3" t="s">
        <v>303</v>
      </c>
      <c r="B93" s="152" t="s">
        <v>1648</v>
      </c>
      <c r="C93" s="151" t="s">
        <v>1858</v>
      </c>
      <c r="D93" s="149" t="s">
        <v>307</v>
      </c>
      <c r="E93" s="149"/>
      <c r="F93" s="154"/>
      <c r="G93" s="155">
        <v>5</v>
      </c>
      <c r="H93" s="29" t="s">
        <v>1585</v>
      </c>
    </row>
    <row r="94" spans="1:8" x14ac:dyDescent="0.15">
      <c r="A94" s="3" t="s">
        <v>303</v>
      </c>
      <c r="B94" s="152" t="s">
        <v>1649</v>
      </c>
      <c r="C94" s="151" t="s">
        <v>1859</v>
      </c>
      <c r="D94" s="149" t="s">
        <v>307</v>
      </c>
      <c r="E94" s="149"/>
      <c r="F94" s="154"/>
      <c r="G94" s="155">
        <v>3</v>
      </c>
      <c r="H94" s="29" t="s">
        <v>1650</v>
      </c>
    </row>
    <row r="95" spans="1:8" x14ac:dyDescent="0.15">
      <c r="A95" s="3" t="s">
        <v>303</v>
      </c>
      <c r="B95" s="152" t="s">
        <v>1651</v>
      </c>
      <c r="C95" s="151" t="s">
        <v>1860</v>
      </c>
      <c r="D95" s="149" t="s">
        <v>307</v>
      </c>
      <c r="E95" s="149"/>
      <c r="F95" s="154"/>
      <c r="G95" s="155">
        <v>1</v>
      </c>
      <c r="H95" s="29" t="s">
        <v>1585</v>
      </c>
    </row>
    <row r="96" spans="1:8" x14ac:dyDescent="0.15">
      <c r="A96" s="3" t="s">
        <v>303</v>
      </c>
      <c r="B96" s="152" t="s">
        <v>1652</v>
      </c>
      <c r="C96" s="151" t="s">
        <v>1861</v>
      </c>
      <c r="D96" s="149" t="s">
        <v>307</v>
      </c>
      <c r="E96" s="149"/>
      <c r="F96" s="154"/>
      <c r="G96" s="155">
        <v>2</v>
      </c>
      <c r="H96" s="29" t="s">
        <v>1653</v>
      </c>
    </row>
    <row r="97" spans="1:8" x14ac:dyDescent="0.15">
      <c r="A97" s="3" t="s">
        <v>303</v>
      </c>
      <c r="B97" s="152" t="s">
        <v>1654</v>
      </c>
      <c r="C97" s="151" t="s">
        <v>1862</v>
      </c>
      <c r="D97" s="149" t="s">
        <v>307</v>
      </c>
      <c r="E97" s="149"/>
      <c r="F97" s="154"/>
      <c r="G97" s="155">
        <v>3</v>
      </c>
      <c r="H97" s="29" t="s">
        <v>1585</v>
      </c>
    </row>
    <row r="98" spans="1:8" x14ac:dyDescent="0.15">
      <c r="A98" s="3" t="s">
        <v>303</v>
      </c>
      <c r="B98" s="152" t="s">
        <v>1656</v>
      </c>
      <c r="C98" s="151" t="s">
        <v>1863</v>
      </c>
      <c r="D98" s="149" t="s">
        <v>307</v>
      </c>
      <c r="E98" s="149"/>
      <c r="F98" s="154"/>
      <c r="G98" s="155">
        <v>1</v>
      </c>
      <c r="H98" s="29" t="s">
        <v>1596</v>
      </c>
    </row>
    <row r="99" spans="1:8" x14ac:dyDescent="0.15">
      <c r="A99" s="3" t="s">
        <v>303</v>
      </c>
      <c r="B99" s="152" t="s">
        <v>1657</v>
      </c>
      <c r="C99" s="151" t="s">
        <v>1864</v>
      </c>
      <c r="D99" s="149" t="s">
        <v>307</v>
      </c>
      <c r="E99" s="149"/>
      <c r="F99" s="154"/>
      <c r="G99" s="155">
        <v>2</v>
      </c>
      <c r="H99" s="29" t="s">
        <v>1585</v>
      </c>
    </row>
    <row r="100" spans="1:8" x14ac:dyDescent="0.15">
      <c r="A100" s="3" t="s">
        <v>303</v>
      </c>
      <c r="B100" s="152" t="s">
        <v>1658</v>
      </c>
      <c r="C100" s="151" t="s">
        <v>1865</v>
      </c>
      <c r="D100" s="149" t="s">
        <v>307</v>
      </c>
      <c r="E100" s="149"/>
      <c r="F100" s="154"/>
      <c r="G100" s="155">
        <v>1</v>
      </c>
      <c r="H100" s="29" t="s">
        <v>1585</v>
      </c>
    </row>
    <row r="101" spans="1:8" x14ac:dyDescent="0.15">
      <c r="A101" s="3" t="s">
        <v>303</v>
      </c>
      <c r="B101" s="152" t="s">
        <v>1659</v>
      </c>
      <c r="C101" s="151" t="s">
        <v>1866</v>
      </c>
      <c r="D101" s="149" t="s">
        <v>307</v>
      </c>
      <c r="E101" s="149"/>
      <c r="F101" s="154"/>
      <c r="G101" s="155">
        <v>2</v>
      </c>
      <c r="H101" s="29" t="s">
        <v>1585</v>
      </c>
    </row>
    <row r="102" spans="1:8" x14ac:dyDescent="0.15">
      <c r="A102" s="3" t="s">
        <v>303</v>
      </c>
      <c r="B102" s="152" t="s">
        <v>1867</v>
      </c>
      <c r="C102" s="151" t="s">
        <v>1868</v>
      </c>
      <c r="D102" s="149" t="s">
        <v>307</v>
      </c>
      <c r="E102" s="149"/>
      <c r="F102" s="154"/>
      <c r="G102" s="155">
        <v>2</v>
      </c>
      <c r="H102" s="29" t="s">
        <v>1585</v>
      </c>
    </row>
    <row r="103" spans="1:8" x14ac:dyDescent="0.15">
      <c r="A103" s="3" t="s">
        <v>303</v>
      </c>
      <c r="B103" s="152" t="s">
        <v>1869</v>
      </c>
      <c r="C103" s="151" t="s">
        <v>1870</v>
      </c>
      <c r="D103" s="149" t="s">
        <v>307</v>
      </c>
      <c r="E103" s="149"/>
      <c r="F103" s="154"/>
      <c r="G103" s="155">
        <v>2</v>
      </c>
      <c r="H103" s="29" t="s">
        <v>1650</v>
      </c>
    </row>
    <row r="104" spans="1:8" x14ac:dyDescent="0.15">
      <c r="A104" s="3" t="s">
        <v>303</v>
      </c>
      <c r="B104" s="152" t="s">
        <v>1871</v>
      </c>
      <c r="C104" s="151" t="s">
        <v>1872</v>
      </c>
      <c r="D104" s="149" t="s">
        <v>307</v>
      </c>
      <c r="E104" s="149"/>
      <c r="F104" s="154"/>
      <c r="G104" s="155">
        <v>1</v>
      </c>
      <c r="H104" s="29" t="s">
        <v>1585</v>
      </c>
    </row>
    <row r="105" spans="1:8" x14ac:dyDescent="0.15">
      <c r="A105" s="3" t="s">
        <v>303</v>
      </c>
      <c r="B105" s="152" t="s">
        <v>1873</v>
      </c>
      <c r="C105" s="151" t="s">
        <v>1874</v>
      </c>
      <c r="D105" s="149" t="s">
        <v>307</v>
      </c>
      <c r="E105" s="149"/>
      <c r="F105" s="154"/>
      <c r="G105" s="155">
        <v>2</v>
      </c>
      <c r="H105" s="29" t="s">
        <v>1585</v>
      </c>
    </row>
    <row r="106" spans="1:8" x14ac:dyDescent="0.15">
      <c r="A106" s="3" t="s">
        <v>303</v>
      </c>
      <c r="B106" s="152" t="s">
        <v>1875</v>
      </c>
      <c r="C106" s="151" t="s">
        <v>1876</v>
      </c>
      <c r="D106" s="149" t="s">
        <v>307</v>
      </c>
      <c r="E106" s="149"/>
      <c r="F106" s="154"/>
      <c r="G106" s="155">
        <v>1</v>
      </c>
      <c r="H106" s="29" t="s">
        <v>1585</v>
      </c>
    </row>
    <row r="107" spans="1:8" x14ac:dyDescent="0.15">
      <c r="A107" s="3" t="s">
        <v>303</v>
      </c>
      <c r="B107" s="152" t="s">
        <v>1877</v>
      </c>
      <c r="C107" s="151" t="s">
        <v>1878</v>
      </c>
      <c r="D107" s="149" t="s">
        <v>307</v>
      </c>
      <c r="E107" s="149"/>
      <c r="F107" s="154"/>
      <c r="G107" s="155">
        <v>1</v>
      </c>
      <c r="H107" s="29" t="s">
        <v>1585</v>
      </c>
    </row>
    <row r="108" spans="1:8" x14ac:dyDescent="0.15">
      <c r="A108" s="3" t="s">
        <v>303</v>
      </c>
      <c r="B108" s="152" t="s">
        <v>1879</v>
      </c>
      <c r="C108" s="151" t="s">
        <v>1880</v>
      </c>
      <c r="D108" s="149" t="s">
        <v>307</v>
      </c>
      <c r="E108" s="149"/>
      <c r="F108" s="154"/>
      <c r="G108" s="155">
        <v>2</v>
      </c>
      <c r="H108" s="29" t="s">
        <v>1585</v>
      </c>
    </row>
    <row r="109" spans="1:8" x14ac:dyDescent="0.15">
      <c r="A109" s="3" t="s">
        <v>303</v>
      </c>
      <c r="B109" s="152" t="s">
        <v>1881</v>
      </c>
      <c r="C109" s="151" t="s">
        <v>1882</v>
      </c>
      <c r="D109" s="149" t="s">
        <v>307</v>
      </c>
      <c r="E109" s="149"/>
      <c r="F109" s="154"/>
      <c r="G109" s="155">
        <v>1</v>
      </c>
      <c r="H109" s="29" t="s">
        <v>1585</v>
      </c>
    </row>
    <row r="110" spans="1:8" x14ac:dyDescent="0.15">
      <c r="A110" s="3" t="s">
        <v>303</v>
      </c>
      <c r="B110" s="152" t="s">
        <v>1655</v>
      </c>
      <c r="C110" s="151" t="s">
        <v>1883</v>
      </c>
      <c r="D110" s="149" t="s">
        <v>307</v>
      </c>
      <c r="E110" s="149"/>
      <c r="F110" s="154"/>
      <c r="G110" s="155">
        <v>2</v>
      </c>
      <c r="H110" s="29" t="s">
        <v>1585</v>
      </c>
    </row>
    <row r="111" spans="1:8" x14ac:dyDescent="0.15">
      <c r="A111" s="3" t="s">
        <v>303</v>
      </c>
      <c r="B111" s="152" t="s">
        <v>1884</v>
      </c>
      <c r="C111" s="151" t="s">
        <v>1885</v>
      </c>
      <c r="D111" s="149" t="s">
        <v>307</v>
      </c>
      <c r="E111" s="149"/>
      <c r="F111" s="154"/>
      <c r="G111" s="155">
        <v>2</v>
      </c>
      <c r="H111" s="29" t="s">
        <v>1585</v>
      </c>
    </row>
    <row r="112" spans="1:8" x14ac:dyDescent="0.15">
      <c r="A112" s="3" t="s">
        <v>303</v>
      </c>
      <c r="B112" s="152" t="s">
        <v>1659</v>
      </c>
      <c r="C112" s="151" t="s">
        <v>1660</v>
      </c>
      <c r="D112" s="149" t="s">
        <v>307</v>
      </c>
      <c r="E112" s="149"/>
      <c r="F112" s="154"/>
      <c r="G112" s="155">
        <v>2</v>
      </c>
      <c r="H112" s="29" t="s">
        <v>1585</v>
      </c>
    </row>
    <row r="113" spans="1:8" x14ac:dyDescent="0.15">
      <c r="A113" s="3" t="s">
        <v>303</v>
      </c>
      <c r="B113" s="152" t="s">
        <v>1661</v>
      </c>
      <c r="C113" s="151" t="s">
        <v>1662</v>
      </c>
      <c r="D113" s="149" t="s">
        <v>307</v>
      </c>
      <c r="E113" s="149"/>
      <c r="F113" s="154"/>
      <c r="G113" s="155">
        <v>1</v>
      </c>
      <c r="H113" s="29" t="s">
        <v>1585</v>
      </c>
    </row>
  </sheetData>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D09AA-6443-3847-AADD-E5D8A8683E54}">
  <dimension ref="A1:K19"/>
  <sheetViews>
    <sheetView zoomScale="110" zoomScaleNormal="110" workbookViewId="0">
      <selection activeCell="F5" sqref="F5"/>
    </sheetView>
  </sheetViews>
  <sheetFormatPr baseColWidth="10" defaultColWidth="8.83203125" defaultRowHeight="13" x14ac:dyDescent="0.15"/>
  <cols>
    <col min="1" max="1" width="8.33203125" style="14" customWidth="1"/>
    <col min="2" max="2" width="7.5" style="14" bestFit="1" customWidth="1"/>
    <col min="3" max="3" width="15.1640625" style="14" customWidth="1"/>
    <col min="4" max="4" width="12.83203125" style="14" customWidth="1"/>
    <col min="5" max="5" width="19.5" style="14" customWidth="1"/>
    <col min="6" max="6" width="18.5" style="14" customWidth="1"/>
    <col min="7" max="7" width="16.5" style="14" customWidth="1"/>
    <col min="8" max="8" width="42.1640625" style="14" customWidth="1"/>
    <col min="9" max="9" width="30" style="14" customWidth="1"/>
    <col min="10" max="10" width="21.83203125" style="14" customWidth="1"/>
    <col min="11" max="11" width="22.83203125" style="14" customWidth="1"/>
    <col min="12" max="16384" width="8.83203125" style="14"/>
  </cols>
  <sheetData>
    <row r="1" spans="1:11" ht="14" thickBot="1" x14ac:dyDescent="0.2">
      <c r="A1" s="292" t="s">
        <v>286</v>
      </c>
    </row>
    <row r="2" spans="1:11" x14ac:dyDescent="0.15">
      <c r="A2" s="611"/>
      <c r="B2" s="612"/>
      <c r="C2" s="612"/>
      <c r="D2" s="612"/>
      <c r="E2" s="612"/>
      <c r="F2" s="612"/>
      <c r="G2" s="612"/>
      <c r="H2" s="612"/>
      <c r="J2" s="273" t="s">
        <v>18</v>
      </c>
      <c r="K2" s="417" t="s">
        <v>2</v>
      </c>
    </row>
    <row r="3" spans="1:11" ht="14" thickBot="1" x14ac:dyDescent="0.2">
      <c r="A3" s="614"/>
      <c r="B3" s="615"/>
      <c r="C3" s="615"/>
      <c r="D3" s="615"/>
      <c r="E3" s="615"/>
      <c r="F3" s="615"/>
      <c r="G3" s="615"/>
      <c r="H3" s="615"/>
      <c r="J3" s="4" t="s">
        <v>3</v>
      </c>
      <c r="K3" s="418">
        <v>2021</v>
      </c>
    </row>
    <row r="4" spans="1:11" ht="29" thickBot="1" x14ac:dyDescent="0.2">
      <c r="A4" s="419" t="s">
        <v>4</v>
      </c>
      <c r="B4" s="419" t="s">
        <v>7</v>
      </c>
      <c r="C4" s="419" t="s">
        <v>8</v>
      </c>
      <c r="D4" s="419" t="s">
        <v>287</v>
      </c>
      <c r="E4" s="419" t="s">
        <v>288</v>
      </c>
      <c r="F4" s="419" t="s">
        <v>289</v>
      </c>
      <c r="G4" s="419" t="s">
        <v>290</v>
      </c>
      <c r="H4" s="419" t="s">
        <v>291</v>
      </c>
      <c r="I4" s="419" t="s">
        <v>292</v>
      </c>
      <c r="J4" s="419" t="s">
        <v>15</v>
      </c>
      <c r="K4" s="419" t="s">
        <v>293</v>
      </c>
    </row>
    <row r="5" spans="1:11" ht="187" customHeight="1" x14ac:dyDescent="0.15">
      <c r="A5" s="133" t="s">
        <v>303</v>
      </c>
      <c r="B5" s="133" t="s">
        <v>1663</v>
      </c>
      <c r="C5" s="133" t="s">
        <v>307</v>
      </c>
      <c r="D5" s="133" t="s">
        <v>1976</v>
      </c>
      <c r="E5" s="133" t="s">
        <v>1977</v>
      </c>
      <c r="F5" s="133" t="s">
        <v>1886</v>
      </c>
      <c r="G5" s="133" t="s">
        <v>1887</v>
      </c>
      <c r="H5" s="133" t="s">
        <v>1888</v>
      </c>
      <c r="I5" s="133" t="s">
        <v>1889</v>
      </c>
      <c r="J5" s="133"/>
      <c r="K5" s="133" t="s">
        <v>1890</v>
      </c>
    </row>
    <row r="6" spans="1:11" ht="84" x14ac:dyDescent="0.15">
      <c r="A6" s="133" t="s">
        <v>303</v>
      </c>
      <c r="B6" s="133" t="s">
        <v>1663</v>
      </c>
      <c r="C6" s="133" t="s">
        <v>307</v>
      </c>
      <c r="D6" s="133" t="s">
        <v>1978</v>
      </c>
      <c r="E6" s="133" t="s">
        <v>356</v>
      </c>
      <c r="F6" s="133" t="s">
        <v>1891</v>
      </c>
      <c r="G6" s="133" t="s">
        <v>1892</v>
      </c>
      <c r="H6" s="133" t="s">
        <v>1893</v>
      </c>
      <c r="I6" s="133" t="s">
        <v>1894</v>
      </c>
      <c r="J6" s="133"/>
      <c r="K6" s="133" t="s">
        <v>1895</v>
      </c>
    </row>
    <row r="7" spans="1:11" ht="88" customHeight="1" x14ac:dyDescent="0.15">
      <c r="A7" s="133" t="s">
        <v>303</v>
      </c>
      <c r="B7" s="133" t="s">
        <v>1663</v>
      </c>
      <c r="C7" s="133" t="s">
        <v>307</v>
      </c>
      <c r="D7" s="133" t="s">
        <v>1979</v>
      </c>
      <c r="E7" s="133" t="s">
        <v>373</v>
      </c>
      <c r="F7" s="133" t="s">
        <v>1896</v>
      </c>
      <c r="G7" s="133" t="s">
        <v>1897</v>
      </c>
      <c r="H7" s="133" t="s">
        <v>1898</v>
      </c>
      <c r="I7" s="133" t="s">
        <v>1899</v>
      </c>
      <c r="J7" s="133"/>
      <c r="K7" s="133" t="s">
        <v>1900</v>
      </c>
    </row>
    <row r="8" spans="1:11" ht="70" x14ac:dyDescent="0.15">
      <c r="A8" s="133" t="s">
        <v>303</v>
      </c>
      <c r="B8" s="133" t="s">
        <v>1663</v>
      </c>
      <c r="C8" s="133" t="s">
        <v>307</v>
      </c>
      <c r="D8" s="133" t="s">
        <v>1980</v>
      </c>
      <c r="E8" s="133" t="s">
        <v>1990</v>
      </c>
      <c r="F8" s="133" t="s">
        <v>1901</v>
      </c>
      <c r="G8" s="133" t="s">
        <v>1902</v>
      </c>
      <c r="H8" s="133" t="s">
        <v>1903</v>
      </c>
      <c r="I8" s="133" t="s">
        <v>1904</v>
      </c>
      <c r="J8" s="133"/>
      <c r="K8" s="133" t="s">
        <v>1905</v>
      </c>
    </row>
    <row r="9" spans="1:11" ht="64" customHeight="1" x14ac:dyDescent="0.15">
      <c r="A9" s="133" t="s">
        <v>303</v>
      </c>
      <c r="B9" s="133" t="s">
        <v>1663</v>
      </c>
      <c r="C9" s="133" t="s">
        <v>307</v>
      </c>
      <c r="D9" s="133" t="s">
        <v>1980</v>
      </c>
      <c r="E9" s="133" t="s">
        <v>1990</v>
      </c>
      <c r="F9" s="133" t="s">
        <v>1906</v>
      </c>
      <c r="G9" s="133" t="s">
        <v>1907</v>
      </c>
      <c r="H9" s="133" t="s">
        <v>1906</v>
      </c>
      <c r="I9" s="133" t="s">
        <v>1908</v>
      </c>
      <c r="J9" s="133"/>
      <c r="K9" s="133" t="s">
        <v>1909</v>
      </c>
    </row>
    <row r="10" spans="1:11" ht="66" customHeight="1" x14ac:dyDescent="0.15">
      <c r="A10" s="133" t="s">
        <v>303</v>
      </c>
      <c r="B10" s="133" t="s">
        <v>1663</v>
      </c>
      <c r="C10" s="133" t="s">
        <v>307</v>
      </c>
      <c r="D10" s="133" t="s">
        <v>1981</v>
      </c>
      <c r="E10" s="133" t="s">
        <v>1993</v>
      </c>
      <c r="F10" s="133" t="s">
        <v>1910</v>
      </c>
      <c r="G10" s="133" t="s">
        <v>1911</v>
      </c>
      <c r="H10" s="133" t="s">
        <v>1912</v>
      </c>
      <c r="I10" s="133" t="s">
        <v>1913</v>
      </c>
      <c r="J10" s="133"/>
      <c r="K10" s="133" t="s">
        <v>1914</v>
      </c>
    </row>
    <row r="11" spans="1:11" ht="90" customHeight="1" x14ac:dyDescent="0.15">
      <c r="A11" s="133" t="s">
        <v>303</v>
      </c>
      <c r="B11" s="133" t="s">
        <v>1663</v>
      </c>
      <c r="C11" s="133" t="s">
        <v>307</v>
      </c>
      <c r="D11" s="133" t="s">
        <v>1982</v>
      </c>
      <c r="E11" s="133" t="s">
        <v>1991</v>
      </c>
      <c r="F11" s="133" t="s">
        <v>1915</v>
      </c>
      <c r="G11" s="133" t="s">
        <v>1916</v>
      </c>
      <c r="H11" s="133" t="s">
        <v>1917</v>
      </c>
      <c r="I11" s="133" t="s">
        <v>1918</v>
      </c>
      <c r="J11" s="133"/>
      <c r="K11" s="133" t="s">
        <v>1919</v>
      </c>
    </row>
    <row r="12" spans="1:11" ht="66" customHeight="1" x14ac:dyDescent="0.15">
      <c r="A12" s="133" t="s">
        <v>303</v>
      </c>
      <c r="B12" s="133" t="s">
        <v>1663</v>
      </c>
      <c r="C12" s="133" t="s">
        <v>307</v>
      </c>
      <c r="D12" s="133" t="s">
        <v>1983</v>
      </c>
      <c r="E12" s="133" t="s">
        <v>1990</v>
      </c>
      <c r="F12" s="133" t="s">
        <v>1920</v>
      </c>
      <c r="G12" s="133" t="s">
        <v>1921</v>
      </c>
      <c r="H12" s="133" t="s">
        <v>1922</v>
      </c>
      <c r="I12" s="133" t="s">
        <v>1923</v>
      </c>
      <c r="J12" s="133"/>
      <c r="K12" s="133" t="s">
        <v>1924</v>
      </c>
    </row>
    <row r="13" spans="1:11" ht="70" x14ac:dyDescent="0.15">
      <c r="A13" s="133" t="s">
        <v>303</v>
      </c>
      <c r="B13" s="133" t="s">
        <v>1663</v>
      </c>
      <c r="C13" s="133" t="s">
        <v>307</v>
      </c>
      <c r="D13" s="133" t="s">
        <v>1984</v>
      </c>
      <c r="E13" s="133" t="s">
        <v>1350</v>
      </c>
      <c r="F13" s="133" t="s">
        <v>1925</v>
      </c>
      <c r="G13" s="133" t="s">
        <v>1926</v>
      </c>
      <c r="H13" s="133" t="s">
        <v>1927</v>
      </c>
      <c r="I13" s="133" t="s">
        <v>1928</v>
      </c>
      <c r="J13" s="133"/>
      <c r="K13" s="133" t="s">
        <v>1929</v>
      </c>
    </row>
    <row r="14" spans="1:11" ht="65" customHeight="1" x14ac:dyDescent="0.15">
      <c r="A14" s="133" t="s">
        <v>303</v>
      </c>
      <c r="B14" s="133" t="s">
        <v>630</v>
      </c>
      <c r="C14" s="133" t="s">
        <v>1664</v>
      </c>
      <c r="D14" s="133" t="s">
        <v>1985</v>
      </c>
      <c r="E14" s="133" t="s">
        <v>1990</v>
      </c>
      <c r="F14" s="133" t="s">
        <v>1930</v>
      </c>
      <c r="G14" s="133" t="s">
        <v>1931</v>
      </c>
      <c r="H14" s="133" t="s">
        <v>1932</v>
      </c>
      <c r="I14" s="133" t="s">
        <v>1933</v>
      </c>
      <c r="J14" s="133"/>
      <c r="K14" s="133" t="s">
        <v>1934</v>
      </c>
    </row>
    <row r="15" spans="1:11" ht="121" customHeight="1" x14ac:dyDescent="0.15">
      <c r="A15" s="133" t="s">
        <v>303</v>
      </c>
      <c r="B15" s="133" t="s">
        <v>630</v>
      </c>
      <c r="C15" s="133" t="s">
        <v>676</v>
      </c>
      <c r="D15" s="133" t="s">
        <v>1985</v>
      </c>
      <c r="E15" s="133" t="s">
        <v>1992</v>
      </c>
      <c r="F15" s="133" t="s">
        <v>1935</v>
      </c>
      <c r="G15" s="133" t="s">
        <v>1936</v>
      </c>
      <c r="H15" s="133" t="s">
        <v>1937</v>
      </c>
      <c r="I15" s="133" t="s">
        <v>1938</v>
      </c>
      <c r="J15" s="133"/>
      <c r="K15" s="133" t="s">
        <v>1939</v>
      </c>
    </row>
    <row r="16" spans="1:11" ht="96" customHeight="1" x14ac:dyDescent="0.15">
      <c r="A16" s="133" t="s">
        <v>303</v>
      </c>
      <c r="B16" s="133" t="s">
        <v>1181</v>
      </c>
      <c r="C16" s="133" t="s">
        <v>393</v>
      </c>
      <c r="D16" s="133" t="s">
        <v>1986</v>
      </c>
      <c r="E16" s="133" t="s">
        <v>1995</v>
      </c>
      <c r="F16" s="133" t="s">
        <v>1940</v>
      </c>
      <c r="G16" s="133" t="s">
        <v>1941</v>
      </c>
      <c r="H16" s="133" t="s">
        <v>1994</v>
      </c>
      <c r="I16" s="133" t="s">
        <v>1942</v>
      </c>
      <c r="J16" s="133"/>
      <c r="K16" s="133" t="s">
        <v>1943</v>
      </c>
    </row>
    <row r="17" spans="1:11" ht="236" customHeight="1" x14ac:dyDescent="0.15">
      <c r="A17" s="133" t="s">
        <v>303</v>
      </c>
      <c r="B17" s="133" t="s">
        <v>1181</v>
      </c>
      <c r="C17" s="133" t="s">
        <v>393</v>
      </c>
      <c r="D17" s="133" t="s">
        <v>1987</v>
      </c>
      <c r="E17" s="133" t="s">
        <v>1574</v>
      </c>
      <c r="F17" s="133" t="s">
        <v>1944</v>
      </c>
      <c r="G17" s="133" t="s">
        <v>1945</v>
      </c>
      <c r="H17" s="133" t="s">
        <v>1946</v>
      </c>
      <c r="I17" s="133" t="s">
        <v>1947</v>
      </c>
      <c r="J17" s="133"/>
      <c r="K17" s="133" t="s">
        <v>1948</v>
      </c>
    </row>
    <row r="18" spans="1:11" ht="228" customHeight="1" x14ac:dyDescent="0.15">
      <c r="A18" s="133" t="s">
        <v>303</v>
      </c>
      <c r="B18" s="133" t="s">
        <v>1181</v>
      </c>
      <c r="C18" s="133" t="s">
        <v>393</v>
      </c>
      <c r="D18" s="133" t="s">
        <v>1988</v>
      </c>
      <c r="E18" s="133" t="s">
        <v>1550</v>
      </c>
      <c r="F18" s="133" t="s">
        <v>1949</v>
      </c>
      <c r="G18" s="133" t="s">
        <v>1950</v>
      </c>
      <c r="H18" s="133" t="s">
        <v>1951</v>
      </c>
      <c r="I18" s="133" t="s">
        <v>1952</v>
      </c>
      <c r="J18" s="133"/>
      <c r="K18" s="133" t="s">
        <v>1953</v>
      </c>
    </row>
    <row r="19" spans="1:11" ht="65" customHeight="1" x14ac:dyDescent="0.15">
      <c r="A19" s="133" t="s">
        <v>303</v>
      </c>
      <c r="B19" s="133" t="s">
        <v>1181</v>
      </c>
      <c r="C19" s="133" t="s">
        <v>393</v>
      </c>
      <c r="D19" s="133" t="s">
        <v>1989</v>
      </c>
      <c r="E19" s="133">
        <v>3</v>
      </c>
      <c r="F19" s="133" t="s">
        <v>1954</v>
      </c>
      <c r="G19" s="133" t="s">
        <v>1955</v>
      </c>
      <c r="H19" s="133" t="s">
        <v>1956</v>
      </c>
      <c r="I19" s="133" t="s">
        <v>1957</v>
      </c>
      <c r="J19" s="133"/>
      <c r="K19" s="133" t="s">
        <v>1958</v>
      </c>
    </row>
  </sheetData>
  <mergeCells count="1">
    <mergeCell ref="A2:H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J12"/>
  <sheetViews>
    <sheetView zoomScale="110" zoomScaleNormal="110" workbookViewId="0">
      <selection activeCell="F8" sqref="F8"/>
    </sheetView>
  </sheetViews>
  <sheetFormatPr baseColWidth="10" defaultColWidth="8.83203125" defaultRowHeight="13" x14ac:dyDescent="0.15"/>
  <cols>
    <col min="1" max="1" width="23.5" style="14" customWidth="1"/>
    <col min="2" max="2" width="31.5" style="14" customWidth="1"/>
    <col min="3" max="3" width="19.1640625" style="14" customWidth="1"/>
    <col min="4" max="4" width="19" style="14" bestFit="1" customWidth="1"/>
    <col min="5" max="5" width="32.6640625" style="14" customWidth="1"/>
    <col min="6" max="6" width="24.1640625" style="14" customWidth="1"/>
    <col min="7" max="8" width="24.1640625" style="14" bestFit="1" customWidth="1"/>
    <col min="9" max="9" width="24.5" style="14" customWidth="1"/>
    <col min="10" max="10" width="13.6640625" style="14" customWidth="1"/>
    <col min="11" max="16384" width="8.83203125" style="14"/>
  </cols>
  <sheetData>
    <row r="1" spans="1:10" ht="14" thickBot="1" x14ac:dyDescent="0.2">
      <c r="A1" s="296" t="s">
        <v>294</v>
      </c>
    </row>
    <row r="2" spans="1:10" x14ac:dyDescent="0.15">
      <c r="A2" s="611"/>
      <c r="B2" s="612"/>
      <c r="C2" s="612"/>
      <c r="D2" s="612"/>
      <c r="E2" s="612"/>
      <c r="F2" s="612"/>
      <c r="G2" s="612"/>
      <c r="I2" s="273" t="s">
        <v>18</v>
      </c>
      <c r="J2" s="417" t="s">
        <v>2</v>
      </c>
    </row>
    <row r="3" spans="1:10" ht="14" thickBot="1" x14ac:dyDescent="0.2">
      <c r="A3" s="611"/>
      <c r="B3" s="612"/>
      <c r="C3" s="612"/>
      <c r="D3" s="612"/>
      <c r="E3" s="612"/>
      <c r="F3" s="612"/>
      <c r="G3" s="612"/>
      <c r="I3" s="4" t="s">
        <v>3</v>
      </c>
      <c r="J3" s="421">
        <v>2021</v>
      </c>
    </row>
    <row r="4" spans="1:10" ht="29" thickBot="1" x14ac:dyDescent="0.2">
      <c r="A4" s="274" t="s">
        <v>295</v>
      </c>
      <c r="B4" s="275" t="s">
        <v>296</v>
      </c>
      <c r="C4" s="275" t="s">
        <v>297</v>
      </c>
      <c r="D4" s="275" t="s">
        <v>298</v>
      </c>
      <c r="E4" s="275" t="s">
        <v>299</v>
      </c>
      <c r="F4" s="275" t="s">
        <v>300</v>
      </c>
      <c r="G4" s="275" t="s">
        <v>301</v>
      </c>
      <c r="H4" s="275" t="s">
        <v>302</v>
      </c>
      <c r="I4" s="276" t="s">
        <v>15</v>
      </c>
      <c r="J4" s="420" t="s">
        <v>73</v>
      </c>
    </row>
    <row r="5" spans="1:10" ht="71" customHeight="1" x14ac:dyDescent="0.15">
      <c r="A5" s="316" t="s">
        <v>1665</v>
      </c>
      <c r="B5" s="317" t="s">
        <v>1666</v>
      </c>
      <c r="C5" s="318"/>
      <c r="D5" s="318"/>
      <c r="E5" s="318"/>
      <c r="F5" s="318"/>
      <c r="G5" s="318"/>
      <c r="H5" s="318" t="s">
        <v>1667</v>
      </c>
      <c r="I5" s="277"/>
      <c r="J5" s="388" t="s">
        <v>1668</v>
      </c>
    </row>
    <row r="6" spans="1:10" ht="79" customHeight="1" x14ac:dyDescent="0.15">
      <c r="A6" s="319" t="s">
        <v>1669</v>
      </c>
      <c r="B6" s="317" t="s">
        <v>1670</v>
      </c>
      <c r="C6" s="320"/>
      <c r="D6" s="320"/>
      <c r="E6" s="320"/>
      <c r="F6" s="320"/>
      <c r="G6" s="320"/>
      <c r="H6" s="318" t="s">
        <v>1667</v>
      </c>
      <c r="I6" s="321"/>
      <c r="J6" s="388" t="s">
        <v>1668</v>
      </c>
    </row>
    <row r="7" spans="1:10" ht="42" x14ac:dyDescent="0.15">
      <c r="A7" s="319" t="s">
        <v>1671</v>
      </c>
      <c r="B7" s="138" t="s">
        <v>1672</v>
      </c>
      <c r="C7" s="320"/>
      <c r="D7" s="320"/>
      <c r="E7" s="320"/>
      <c r="F7" s="320"/>
      <c r="G7" s="320"/>
      <c r="H7" s="318" t="s">
        <v>1673</v>
      </c>
      <c r="I7" s="322"/>
      <c r="J7" s="388" t="s">
        <v>1668</v>
      </c>
    </row>
    <row r="8" spans="1:10" ht="130" customHeight="1" x14ac:dyDescent="0.15">
      <c r="A8" s="319" t="s">
        <v>1674</v>
      </c>
      <c r="B8" s="138" t="s">
        <v>1959</v>
      </c>
      <c r="C8" s="137" t="s">
        <v>1675</v>
      </c>
      <c r="D8" s="137" t="s">
        <v>1960</v>
      </c>
      <c r="E8" s="137" t="s">
        <v>1961</v>
      </c>
      <c r="F8" s="137" t="s">
        <v>1962</v>
      </c>
      <c r="G8" s="137" t="s">
        <v>1677</v>
      </c>
      <c r="H8" s="137" t="s">
        <v>1963</v>
      </c>
      <c r="I8" s="324" t="s">
        <v>1678</v>
      </c>
      <c r="J8" s="341" t="s">
        <v>1686</v>
      </c>
    </row>
    <row r="9" spans="1:10" ht="188" customHeight="1" x14ac:dyDescent="0.15">
      <c r="A9" s="138" t="s">
        <v>1679</v>
      </c>
      <c r="B9" s="138" t="s">
        <v>1964</v>
      </c>
      <c r="C9" s="145" t="s">
        <v>1680</v>
      </c>
      <c r="D9" s="145" t="s">
        <v>1676</v>
      </c>
      <c r="E9" s="154" t="s">
        <v>1965</v>
      </c>
      <c r="F9" s="145" t="s">
        <v>1681</v>
      </c>
      <c r="G9" s="145" t="s">
        <v>1682</v>
      </c>
      <c r="H9" s="137" t="s">
        <v>1963</v>
      </c>
      <c r="I9" s="324" t="s">
        <v>1678</v>
      </c>
      <c r="J9" s="341" t="s">
        <v>1686</v>
      </c>
    </row>
    <row r="10" spans="1:10" ht="84" x14ac:dyDescent="0.15">
      <c r="A10" s="138" t="s">
        <v>1683</v>
      </c>
      <c r="B10" s="138" t="s">
        <v>1684</v>
      </c>
      <c r="C10" s="326" t="s">
        <v>1997</v>
      </c>
      <c r="D10" s="326" t="s">
        <v>393</v>
      </c>
      <c r="E10" s="326" t="s">
        <v>1998</v>
      </c>
      <c r="F10" s="326" t="s">
        <v>1999</v>
      </c>
      <c r="G10" s="326" t="s">
        <v>393</v>
      </c>
      <c r="H10" s="137" t="s">
        <v>1685</v>
      </c>
      <c r="I10" s="324" t="s">
        <v>1678</v>
      </c>
      <c r="J10" s="341" t="s">
        <v>1686</v>
      </c>
    </row>
    <row r="11" spans="1:10" ht="118" customHeight="1" x14ac:dyDescent="0.15">
      <c r="A11" s="138" t="s">
        <v>1687</v>
      </c>
      <c r="B11" s="69" t="s">
        <v>1966</v>
      </c>
      <c r="C11" s="137" t="s">
        <v>1967</v>
      </c>
      <c r="D11" s="137" t="s">
        <v>1688</v>
      </c>
      <c r="E11" s="137" t="s">
        <v>1968</v>
      </c>
      <c r="F11" s="137" t="s">
        <v>2000</v>
      </c>
      <c r="G11" s="137" t="s">
        <v>1689</v>
      </c>
      <c r="H11" s="325">
        <v>2021</v>
      </c>
      <c r="I11" s="324" t="s">
        <v>1678</v>
      </c>
      <c r="J11" s="110" t="s">
        <v>1686</v>
      </c>
    </row>
    <row r="12" spans="1:10" ht="119" customHeight="1" x14ac:dyDescent="0.15">
      <c r="A12" s="138" t="s">
        <v>1969</v>
      </c>
      <c r="B12" s="69" t="s">
        <v>1970</v>
      </c>
      <c r="C12" s="137" t="s">
        <v>1971</v>
      </c>
      <c r="D12" s="137" t="s">
        <v>1690</v>
      </c>
      <c r="E12" s="137" t="s">
        <v>1968</v>
      </c>
      <c r="F12" s="137" t="s">
        <v>1691</v>
      </c>
      <c r="G12" s="137" t="s">
        <v>1689</v>
      </c>
      <c r="H12" s="325" t="s">
        <v>2</v>
      </c>
      <c r="I12" s="324" t="s">
        <v>1678</v>
      </c>
      <c r="J12" s="110" t="s">
        <v>1686</v>
      </c>
    </row>
  </sheetData>
  <mergeCells count="1">
    <mergeCell ref="A2:G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CC3C5E-14D5-4B42-B58B-55E6135A541A}">
  <dimension ref="A1:Q291"/>
  <sheetViews>
    <sheetView topLeftCell="I1" zoomScale="110" zoomScaleNormal="110" workbookViewId="0"/>
  </sheetViews>
  <sheetFormatPr baseColWidth="10" defaultColWidth="8.83203125" defaultRowHeight="13" x14ac:dyDescent="0.15"/>
  <cols>
    <col min="1" max="1" width="5.6640625" style="14" customWidth="1"/>
    <col min="2" max="2" width="13.5" style="14" customWidth="1"/>
    <col min="3" max="3" width="8.6640625" style="14" customWidth="1"/>
    <col min="4" max="4" width="24.1640625" style="14" bestFit="1" customWidth="1"/>
    <col min="5" max="5" width="39.5" style="14" customWidth="1"/>
    <col min="6" max="6" width="8.6640625" style="14" customWidth="1"/>
    <col min="7" max="7" width="17.33203125" style="14" customWidth="1"/>
    <col min="8" max="8" width="8.6640625" style="14" customWidth="1"/>
    <col min="9" max="9" width="15.83203125" style="14" bestFit="1" customWidth="1"/>
    <col min="10" max="10" width="35.5" style="14" bestFit="1" customWidth="1"/>
    <col min="11" max="11" width="16.6640625" style="14" bestFit="1" customWidth="1"/>
    <col min="12" max="12" width="63.6640625" style="422" customWidth="1"/>
    <col min="13" max="13" width="20.6640625" style="14" customWidth="1"/>
    <col min="14" max="14" width="15" style="19" customWidth="1"/>
    <col min="15" max="15" width="14.1640625" style="14" customWidth="1"/>
    <col min="16" max="16" width="30.5" style="14" bestFit="1" customWidth="1"/>
    <col min="17" max="17" width="78.5" style="14" bestFit="1" customWidth="1"/>
    <col min="18" max="16384" width="8.83203125" style="14"/>
  </cols>
  <sheetData>
    <row r="1" spans="1:17" ht="14" thickBot="1" x14ac:dyDescent="0.2">
      <c r="A1" s="2" t="s">
        <v>26</v>
      </c>
    </row>
    <row r="2" spans="1:17" x14ac:dyDescent="0.15">
      <c r="J2" s="2"/>
      <c r="K2" s="2"/>
      <c r="L2" s="423"/>
      <c r="M2" s="2"/>
      <c r="N2" s="27"/>
      <c r="O2" s="2"/>
      <c r="P2" s="273" t="s">
        <v>1</v>
      </c>
      <c r="Q2" s="424" t="s">
        <v>2</v>
      </c>
    </row>
    <row r="3" spans="1:17" ht="14" thickBot="1" x14ac:dyDescent="0.2">
      <c r="J3" s="2"/>
      <c r="K3" s="2"/>
      <c r="L3" s="423"/>
      <c r="M3" s="2"/>
      <c r="N3" s="27"/>
      <c r="O3" s="2"/>
      <c r="P3" s="425" t="s">
        <v>3</v>
      </c>
      <c r="Q3" s="164">
        <v>2021</v>
      </c>
    </row>
    <row r="4" spans="1:17" ht="56" x14ac:dyDescent="0.15">
      <c r="A4" s="426" t="s">
        <v>4</v>
      </c>
      <c r="B4" s="427" t="s">
        <v>27</v>
      </c>
      <c r="C4" s="427" t="s">
        <v>28</v>
      </c>
      <c r="D4" s="427" t="s">
        <v>6</v>
      </c>
      <c r="E4" s="427" t="s">
        <v>7</v>
      </c>
      <c r="F4" s="427" t="s">
        <v>8</v>
      </c>
      <c r="G4" s="427" t="s">
        <v>9</v>
      </c>
      <c r="H4" s="427" t="s">
        <v>29</v>
      </c>
      <c r="I4" s="427" t="s">
        <v>30</v>
      </c>
      <c r="J4" s="427" t="s">
        <v>31</v>
      </c>
      <c r="K4" s="427" t="s">
        <v>32</v>
      </c>
      <c r="L4" s="428" t="s">
        <v>15</v>
      </c>
      <c r="M4" s="429" t="s">
        <v>33</v>
      </c>
      <c r="N4" s="430" t="s">
        <v>34</v>
      </c>
      <c r="O4" s="429" t="s">
        <v>35</v>
      </c>
      <c r="P4" s="429" t="s">
        <v>36</v>
      </c>
      <c r="Q4" s="431" t="s">
        <v>37</v>
      </c>
    </row>
    <row r="5" spans="1:17" s="332" customFormat="1" ht="14" x14ac:dyDescent="0.2">
      <c r="A5" s="432" t="s">
        <v>303</v>
      </c>
      <c r="B5" s="433" t="s">
        <v>303</v>
      </c>
      <c r="C5" s="433">
        <v>2021</v>
      </c>
      <c r="D5" s="91" t="s">
        <v>314</v>
      </c>
      <c r="E5" s="434" t="s">
        <v>306</v>
      </c>
      <c r="F5" s="435" t="s">
        <v>307</v>
      </c>
      <c r="G5" s="436" t="s">
        <v>308</v>
      </c>
      <c r="H5" s="433" t="s">
        <v>702</v>
      </c>
      <c r="I5" s="433" t="s">
        <v>703</v>
      </c>
      <c r="J5" s="433" t="s">
        <v>704</v>
      </c>
      <c r="K5" s="433" t="s">
        <v>393</v>
      </c>
      <c r="L5" s="437"/>
      <c r="M5" s="148">
        <v>10555</v>
      </c>
      <c r="N5" s="340" t="e">
        <f>100*M5/J5</f>
        <v>#VALUE!</v>
      </c>
      <c r="O5" s="148">
        <v>24</v>
      </c>
      <c r="P5" s="101" t="s">
        <v>741</v>
      </c>
      <c r="Q5" s="102"/>
    </row>
    <row r="6" spans="1:17" s="332" customFormat="1" x14ac:dyDescent="0.2">
      <c r="A6" s="432" t="s">
        <v>303</v>
      </c>
      <c r="B6" s="433" t="s">
        <v>303</v>
      </c>
      <c r="C6" s="433">
        <v>2021</v>
      </c>
      <c r="D6" s="438" t="s">
        <v>314</v>
      </c>
      <c r="E6" s="435" t="s">
        <v>306</v>
      </c>
      <c r="F6" s="435" t="s">
        <v>307</v>
      </c>
      <c r="G6" s="435" t="s">
        <v>308</v>
      </c>
      <c r="H6" s="435" t="s">
        <v>705</v>
      </c>
      <c r="I6" s="433" t="s">
        <v>703</v>
      </c>
      <c r="J6" s="432" t="s">
        <v>706</v>
      </c>
      <c r="K6" s="433" t="s">
        <v>393</v>
      </c>
      <c r="L6" s="437"/>
      <c r="M6" s="439">
        <v>340</v>
      </c>
      <c r="N6" s="340" t="e">
        <f t="shared" ref="N6:N27" si="0">100*M6/J6</f>
        <v>#VALUE!</v>
      </c>
      <c r="O6" s="439">
        <v>2</v>
      </c>
      <c r="P6" s="102" t="s">
        <v>742</v>
      </c>
      <c r="Q6" s="102"/>
    </row>
    <row r="7" spans="1:17" s="332" customFormat="1" ht="14" x14ac:dyDescent="0.2">
      <c r="A7" s="432" t="s">
        <v>303</v>
      </c>
      <c r="B7" s="433" t="s">
        <v>303</v>
      </c>
      <c r="C7" s="433">
        <v>2021</v>
      </c>
      <c r="D7" s="91" t="s">
        <v>314</v>
      </c>
      <c r="E7" s="434" t="s">
        <v>306</v>
      </c>
      <c r="F7" s="435" t="s">
        <v>307</v>
      </c>
      <c r="G7" s="436" t="s">
        <v>308</v>
      </c>
      <c r="H7" s="433" t="s">
        <v>707</v>
      </c>
      <c r="I7" s="433" t="s">
        <v>703</v>
      </c>
      <c r="J7" s="433" t="s">
        <v>706</v>
      </c>
      <c r="K7" s="433" t="s">
        <v>393</v>
      </c>
      <c r="L7" s="437"/>
      <c r="M7" s="439">
        <v>340</v>
      </c>
      <c r="N7" s="340" t="e">
        <f t="shared" si="0"/>
        <v>#VALUE!</v>
      </c>
      <c r="O7" s="439">
        <v>2</v>
      </c>
      <c r="P7" s="102" t="s">
        <v>743</v>
      </c>
      <c r="Q7" s="102"/>
    </row>
    <row r="8" spans="1:17" s="332" customFormat="1" ht="14" x14ac:dyDescent="0.2">
      <c r="A8" s="432" t="s">
        <v>303</v>
      </c>
      <c r="B8" s="433" t="s">
        <v>303</v>
      </c>
      <c r="C8" s="433">
        <v>2021</v>
      </c>
      <c r="D8" s="91" t="s">
        <v>314</v>
      </c>
      <c r="E8" s="434" t="s">
        <v>306</v>
      </c>
      <c r="F8" s="435" t="s">
        <v>307</v>
      </c>
      <c r="G8" s="436" t="s">
        <v>308</v>
      </c>
      <c r="H8" s="289" t="s">
        <v>708</v>
      </c>
      <c r="I8" s="433" t="s">
        <v>703</v>
      </c>
      <c r="J8" s="433" t="s">
        <v>706</v>
      </c>
      <c r="K8" s="433" t="s">
        <v>393</v>
      </c>
      <c r="L8" s="437"/>
      <c r="M8" s="439">
        <v>340</v>
      </c>
      <c r="N8" s="340" t="e">
        <f t="shared" si="0"/>
        <v>#VALUE!</v>
      </c>
      <c r="O8" s="439">
        <v>2</v>
      </c>
      <c r="P8" s="102" t="s">
        <v>743</v>
      </c>
      <c r="Q8" s="102"/>
    </row>
    <row r="9" spans="1:17" s="332" customFormat="1" ht="14" x14ac:dyDescent="0.2">
      <c r="A9" s="432" t="s">
        <v>303</v>
      </c>
      <c r="B9" s="433" t="s">
        <v>303</v>
      </c>
      <c r="C9" s="433">
        <v>2021</v>
      </c>
      <c r="D9" s="91" t="s">
        <v>314</v>
      </c>
      <c r="E9" s="434" t="s">
        <v>306</v>
      </c>
      <c r="F9" s="435" t="s">
        <v>307</v>
      </c>
      <c r="G9" s="436" t="s">
        <v>308</v>
      </c>
      <c r="H9" s="289" t="s">
        <v>709</v>
      </c>
      <c r="I9" s="433" t="s">
        <v>703</v>
      </c>
      <c r="J9" s="433" t="s">
        <v>704</v>
      </c>
      <c r="K9" s="433" t="s">
        <v>393</v>
      </c>
      <c r="L9" s="437"/>
      <c r="M9" s="439">
        <v>340</v>
      </c>
      <c r="N9" s="340" t="e">
        <f t="shared" si="0"/>
        <v>#VALUE!</v>
      </c>
      <c r="O9" s="439">
        <v>2</v>
      </c>
      <c r="P9" s="102" t="s">
        <v>743</v>
      </c>
      <c r="Q9" s="102"/>
    </row>
    <row r="10" spans="1:17" s="332" customFormat="1" ht="14" x14ac:dyDescent="0.2">
      <c r="A10" s="432" t="s">
        <v>303</v>
      </c>
      <c r="B10" s="433" t="s">
        <v>303</v>
      </c>
      <c r="C10" s="433">
        <v>2021</v>
      </c>
      <c r="D10" s="440" t="s">
        <v>318</v>
      </c>
      <c r="E10" s="434" t="s">
        <v>306</v>
      </c>
      <c r="F10" s="435" t="s">
        <v>307</v>
      </c>
      <c r="G10" s="279" t="s">
        <v>308</v>
      </c>
      <c r="H10" s="433" t="s">
        <v>702</v>
      </c>
      <c r="I10" s="433" t="s">
        <v>703</v>
      </c>
      <c r="J10" s="433" t="s">
        <v>704</v>
      </c>
      <c r="K10" s="433" t="s">
        <v>393</v>
      </c>
      <c r="L10" s="437"/>
      <c r="M10" s="439">
        <v>24502</v>
      </c>
      <c r="N10" s="340" t="e">
        <f t="shared" si="0"/>
        <v>#VALUE!</v>
      </c>
      <c r="O10" s="439">
        <v>101</v>
      </c>
      <c r="P10" s="102" t="s">
        <v>744</v>
      </c>
      <c r="Q10" s="102"/>
    </row>
    <row r="11" spans="1:17" s="332" customFormat="1" ht="14" x14ac:dyDescent="0.2">
      <c r="A11" s="432" t="s">
        <v>303</v>
      </c>
      <c r="B11" s="433" t="s">
        <v>303</v>
      </c>
      <c r="C11" s="433">
        <v>2021</v>
      </c>
      <c r="D11" s="91" t="s">
        <v>318</v>
      </c>
      <c r="E11" s="434" t="s">
        <v>306</v>
      </c>
      <c r="F11" s="435" t="s">
        <v>307</v>
      </c>
      <c r="G11" s="436" t="s">
        <v>308</v>
      </c>
      <c r="H11" s="289" t="s">
        <v>705</v>
      </c>
      <c r="I11" s="433" t="s">
        <v>703</v>
      </c>
      <c r="J11" s="433" t="s">
        <v>706</v>
      </c>
      <c r="K11" s="433" t="s">
        <v>393</v>
      </c>
      <c r="L11" s="437"/>
      <c r="M11" s="439">
        <v>24502</v>
      </c>
      <c r="N11" s="340" t="e">
        <f t="shared" si="0"/>
        <v>#VALUE!</v>
      </c>
      <c r="O11" s="439">
        <v>101</v>
      </c>
      <c r="P11" s="102" t="s">
        <v>742</v>
      </c>
      <c r="Q11" s="102"/>
    </row>
    <row r="12" spans="1:17" s="332" customFormat="1" ht="14" x14ac:dyDescent="0.2">
      <c r="A12" s="432" t="s">
        <v>303</v>
      </c>
      <c r="B12" s="433" t="s">
        <v>303</v>
      </c>
      <c r="C12" s="433">
        <v>2021</v>
      </c>
      <c r="D12" s="91" t="s">
        <v>318</v>
      </c>
      <c r="E12" s="434" t="s">
        <v>306</v>
      </c>
      <c r="F12" s="435" t="s">
        <v>307</v>
      </c>
      <c r="G12" s="436" t="s">
        <v>308</v>
      </c>
      <c r="H12" s="289" t="s">
        <v>709</v>
      </c>
      <c r="I12" s="433" t="s">
        <v>703</v>
      </c>
      <c r="J12" s="433" t="s">
        <v>704</v>
      </c>
      <c r="K12" s="433" t="s">
        <v>393</v>
      </c>
      <c r="L12" s="437"/>
      <c r="M12" s="439">
        <v>1393</v>
      </c>
      <c r="N12" s="340" t="e">
        <f t="shared" si="0"/>
        <v>#VALUE!</v>
      </c>
      <c r="O12" s="439">
        <v>33</v>
      </c>
      <c r="P12" s="102" t="s">
        <v>745</v>
      </c>
      <c r="Q12" s="102"/>
    </row>
    <row r="13" spans="1:17" s="332" customFormat="1" ht="14" x14ac:dyDescent="0.2">
      <c r="A13" s="432" t="s">
        <v>303</v>
      </c>
      <c r="B13" s="433" t="s">
        <v>303</v>
      </c>
      <c r="C13" s="433">
        <v>2021</v>
      </c>
      <c r="D13" s="91" t="s">
        <v>323</v>
      </c>
      <c r="E13" s="434" t="s">
        <v>306</v>
      </c>
      <c r="F13" s="435" t="s">
        <v>307</v>
      </c>
      <c r="G13" s="436" t="s">
        <v>308</v>
      </c>
      <c r="H13" s="289" t="s">
        <v>702</v>
      </c>
      <c r="I13" s="433" t="s">
        <v>703</v>
      </c>
      <c r="J13" s="433" t="s">
        <v>704</v>
      </c>
      <c r="K13" s="433" t="s">
        <v>393</v>
      </c>
      <c r="L13" s="437"/>
      <c r="M13" s="439">
        <v>2808</v>
      </c>
      <c r="N13" s="340" t="e">
        <f t="shared" si="0"/>
        <v>#VALUE!</v>
      </c>
      <c r="O13" s="439">
        <v>96</v>
      </c>
      <c r="P13" s="102" t="s">
        <v>744</v>
      </c>
      <c r="Q13" s="102"/>
    </row>
    <row r="14" spans="1:17" s="332" customFormat="1" ht="14" x14ac:dyDescent="0.2">
      <c r="A14" s="432" t="s">
        <v>303</v>
      </c>
      <c r="B14" s="433" t="s">
        <v>303</v>
      </c>
      <c r="C14" s="433">
        <v>2021</v>
      </c>
      <c r="D14" s="91" t="s">
        <v>323</v>
      </c>
      <c r="E14" s="434" t="s">
        <v>306</v>
      </c>
      <c r="F14" s="435" t="s">
        <v>307</v>
      </c>
      <c r="G14" s="436" t="s">
        <v>308</v>
      </c>
      <c r="H14" s="289" t="s">
        <v>705</v>
      </c>
      <c r="I14" s="433" t="s">
        <v>703</v>
      </c>
      <c r="J14" s="433" t="s">
        <v>706</v>
      </c>
      <c r="K14" s="433" t="s">
        <v>393</v>
      </c>
      <c r="L14" s="437"/>
      <c r="M14" s="439">
        <v>2808</v>
      </c>
      <c r="N14" s="340" t="e">
        <f t="shared" si="0"/>
        <v>#VALUE!</v>
      </c>
      <c r="O14" s="439">
        <v>96</v>
      </c>
      <c r="P14" s="102" t="s">
        <v>742</v>
      </c>
      <c r="Q14" s="102"/>
    </row>
    <row r="15" spans="1:17" s="332" customFormat="1" ht="14" x14ac:dyDescent="0.2">
      <c r="A15" s="432" t="s">
        <v>303</v>
      </c>
      <c r="B15" s="433" t="s">
        <v>303</v>
      </c>
      <c r="C15" s="433">
        <v>2021</v>
      </c>
      <c r="D15" s="91" t="s">
        <v>323</v>
      </c>
      <c r="E15" s="434" t="s">
        <v>306</v>
      </c>
      <c r="F15" s="435" t="s">
        <v>307</v>
      </c>
      <c r="G15" s="436" t="s">
        <v>308</v>
      </c>
      <c r="H15" s="289" t="s">
        <v>709</v>
      </c>
      <c r="I15" s="433" t="s">
        <v>703</v>
      </c>
      <c r="J15" s="433" t="s">
        <v>704</v>
      </c>
      <c r="K15" s="433" t="s">
        <v>393</v>
      </c>
      <c r="L15" s="437"/>
      <c r="M15" s="439">
        <v>344</v>
      </c>
      <c r="N15" s="340" t="e">
        <f t="shared" si="0"/>
        <v>#VALUE!</v>
      </c>
      <c r="O15" s="439">
        <v>8</v>
      </c>
      <c r="P15" s="102" t="s">
        <v>745</v>
      </c>
      <c r="Q15" s="102"/>
    </row>
    <row r="16" spans="1:17" s="332" customFormat="1" ht="14" x14ac:dyDescent="0.2">
      <c r="A16" s="432" t="s">
        <v>303</v>
      </c>
      <c r="B16" s="433" t="s">
        <v>303</v>
      </c>
      <c r="C16" s="433">
        <v>2021</v>
      </c>
      <c r="D16" s="91" t="s">
        <v>330</v>
      </c>
      <c r="E16" s="434" t="s">
        <v>306</v>
      </c>
      <c r="F16" s="435" t="s">
        <v>307</v>
      </c>
      <c r="G16" s="436" t="s">
        <v>308</v>
      </c>
      <c r="H16" s="289" t="s">
        <v>702</v>
      </c>
      <c r="I16" s="433" t="s">
        <v>703</v>
      </c>
      <c r="J16" s="433" t="s">
        <v>704</v>
      </c>
      <c r="K16" s="433" t="s">
        <v>393</v>
      </c>
      <c r="L16" s="437"/>
      <c r="M16" s="439">
        <v>3841</v>
      </c>
      <c r="N16" s="340" t="e">
        <f t="shared" si="0"/>
        <v>#VALUE!</v>
      </c>
      <c r="O16" s="439">
        <v>55</v>
      </c>
      <c r="P16" s="102" t="s">
        <v>744</v>
      </c>
      <c r="Q16" s="102"/>
    </row>
    <row r="17" spans="1:17" s="332" customFormat="1" ht="14" x14ac:dyDescent="0.2">
      <c r="A17" s="432" t="s">
        <v>303</v>
      </c>
      <c r="B17" s="433" t="s">
        <v>303</v>
      </c>
      <c r="C17" s="433">
        <v>2021</v>
      </c>
      <c r="D17" s="91" t="s">
        <v>330</v>
      </c>
      <c r="E17" s="434" t="s">
        <v>306</v>
      </c>
      <c r="F17" s="435" t="s">
        <v>307</v>
      </c>
      <c r="G17" s="436" t="s">
        <v>308</v>
      </c>
      <c r="H17" s="289" t="s">
        <v>705</v>
      </c>
      <c r="I17" s="433" t="s">
        <v>703</v>
      </c>
      <c r="J17" s="433" t="s">
        <v>706</v>
      </c>
      <c r="K17" s="433" t="s">
        <v>393</v>
      </c>
      <c r="L17" s="437"/>
      <c r="M17" s="439">
        <v>3824</v>
      </c>
      <c r="N17" s="340" t="e">
        <f t="shared" si="0"/>
        <v>#VALUE!</v>
      </c>
      <c r="O17" s="439">
        <v>55</v>
      </c>
      <c r="P17" s="102" t="s">
        <v>742</v>
      </c>
      <c r="Q17" s="102"/>
    </row>
    <row r="18" spans="1:17" s="332" customFormat="1" ht="14" x14ac:dyDescent="0.2">
      <c r="A18" s="432" t="s">
        <v>303</v>
      </c>
      <c r="B18" s="433" t="s">
        <v>303</v>
      </c>
      <c r="C18" s="433">
        <v>2021</v>
      </c>
      <c r="D18" s="91" t="s">
        <v>330</v>
      </c>
      <c r="E18" s="434" t="s">
        <v>306</v>
      </c>
      <c r="F18" s="435" t="s">
        <v>307</v>
      </c>
      <c r="G18" s="436" t="s">
        <v>308</v>
      </c>
      <c r="H18" s="289" t="s">
        <v>709</v>
      </c>
      <c r="I18" s="433" t="s">
        <v>703</v>
      </c>
      <c r="J18" s="433" t="s">
        <v>704</v>
      </c>
      <c r="K18" s="433" t="s">
        <v>393</v>
      </c>
      <c r="L18" s="437"/>
      <c r="M18" s="439">
        <v>784</v>
      </c>
      <c r="N18" s="340" t="e">
        <f t="shared" si="0"/>
        <v>#VALUE!</v>
      </c>
      <c r="O18" s="439">
        <v>27</v>
      </c>
      <c r="P18" s="102" t="s">
        <v>745</v>
      </c>
      <c r="Q18" s="102"/>
    </row>
    <row r="19" spans="1:17" s="332" customFormat="1" ht="14" x14ac:dyDescent="0.2">
      <c r="A19" s="432" t="s">
        <v>303</v>
      </c>
      <c r="B19" s="433" t="s">
        <v>303</v>
      </c>
      <c r="C19" s="433">
        <v>2021</v>
      </c>
      <c r="D19" s="91" t="s">
        <v>341</v>
      </c>
      <c r="E19" s="434" t="s">
        <v>306</v>
      </c>
      <c r="F19" s="435" t="s">
        <v>307</v>
      </c>
      <c r="G19" s="436" t="s">
        <v>308</v>
      </c>
      <c r="H19" s="289" t="s">
        <v>702</v>
      </c>
      <c r="I19" s="433" t="s">
        <v>703</v>
      </c>
      <c r="J19" s="433" t="s">
        <v>704</v>
      </c>
      <c r="K19" s="433" t="s">
        <v>393</v>
      </c>
      <c r="L19" s="437"/>
      <c r="M19" s="439">
        <v>1989</v>
      </c>
      <c r="N19" s="340" t="e">
        <f t="shared" si="0"/>
        <v>#VALUE!</v>
      </c>
      <c r="O19" s="439">
        <v>73</v>
      </c>
      <c r="P19" s="102" t="s">
        <v>744</v>
      </c>
      <c r="Q19" s="102"/>
    </row>
    <row r="20" spans="1:17" s="332" customFormat="1" ht="14" x14ac:dyDescent="0.2">
      <c r="A20" s="432" t="s">
        <v>303</v>
      </c>
      <c r="B20" s="433" t="s">
        <v>303</v>
      </c>
      <c r="C20" s="433">
        <v>2021</v>
      </c>
      <c r="D20" s="91" t="s">
        <v>341</v>
      </c>
      <c r="E20" s="434" t="s">
        <v>306</v>
      </c>
      <c r="F20" s="435" t="s">
        <v>307</v>
      </c>
      <c r="G20" s="436" t="s">
        <v>308</v>
      </c>
      <c r="H20" s="289" t="s">
        <v>705</v>
      </c>
      <c r="I20" s="433" t="s">
        <v>703</v>
      </c>
      <c r="J20" s="433" t="s">
        <v>706</v>
      </c>
      <c r="K20" s="433" t="s">
        <v>393</v>
      </c>
      <c r="L20" s="437"/>
      <c r="M20" s="439">
        <v>1968</v>
      </c>
      <c r="N20" s="340" t="e">
        <f t="shared" si="0"/>
        <v>#VALUE!</v>
      </c>
      <c r="O20" s="439">
        <v>73</v>
      </c>
      <c r="P20" s="102" t="s">
        <v>742</v>
      </c>
      <c r="Q20" s="102"/>
    </row>
    <row r="21" spans="1:17" s="332" customFormat="1" ht="14" x14ac:dyDescent="0.2">
      <c r="A21" s="432" t="s">
        <v>303</v>
      </c>
      <c r="B21" s="433" t="s">
        <v>303</v>
      </c>
      <c r="C21" s="433">
        <v>2021</v>
      </c>
      <c r="D21" s="91" t="s">
        <v>341</v>
      </c>
      <c r="E21" s="434" t="s">
        <v>306</v>
      </c>
      <c r="F21" s="435" t="s">
        <v>307</v>
      </c>
      <c r="G21" s="436" t="s">
        <v>308</v>
      </c>
      <c r="H21" s="289" t="s">
        <v>707</v>
      </c>
      <c r="I21" s="433" t="s">
        <v>703</v>
      </c>
      <c r="J21" s="433" t="s">
        <v>706</v>
      </c>
      <c r="K21" s="433" t="s">
        <v>393</v>
      </c>
      <c r="L21" s="437"/>
      <c r="M21" s="439">
        <v>1989</v>
      </c>
      <c r="N21" s="340" t="e">
        <f t="shared" si="0"/>
        <v>#VALUE!</v>
      </c>
      <c r="O21" s="439">
        <v>73</v>
      </c>
      <c r="P21" s="102" t="s">
        <v>745</v>
      </c>
      <c r="Q21" s="102"/>
    </row>
    <row r="22" spans="1:17" s="332" customFormat="1" ht="14" x14ac:dyDescent="0.2">
      <c r="A22" s="432" t="s">
        <v>303</v>
      </c>
      <c r="B22" s="433" t="s">
        <v>303</v>
      </c>
      <c r="C22" s="433">
        <v>2021</v>
      </c>
      <c r="D22" s="91" t="s">
        <v>345</v>
      </c>
      <c r="E22" s="434" t="s">
        <v>306</v>
      </c>
      <c r="F22" s="435" t="s">
        <v>307</v>
      </c>
      <c r="G22" s="436" t="s">
        <v>308</v>
      </c>
      <c r="H22" s="289" t="s">
        <v>702</v>
      </c>
      <c r="I22" s="433" t="s">
        <v>703</v>
      </c>
      <c r="J22" s="433" t="s">
        <v>704</v>
      </c>
      <c r="K22" s="433" t="s">
        <v>393</v>
      </c>
      <c r="L22" s="437"/>
      <c r="M22" s="439">
        <v>272</v>
      </c>
      <c r="N22" s="340" t="e">
        <f t="shared" si="0"/>
        <v>#VALUE!</v>
      </c>
      <c r="O22" s="439">
        <v>19</v>
      </c>
      <c r="P22" s="102" t="s">
        <v>744</v>
      </c>
      <c r="Q22" s="102"/>
    </row>
    <row r="23" spans="1:17" s="332" customFormat="1" ht="14" x14ac:dyDescent="0.2">
      <c r="A23" s="432" t="s">
        <v>303</v>
      </c>
      <c r="B23" s="433" t="s">
        <v>303</v>
      </c>
      <c r="C23" s="433">
        <v>2021</v>
      </c>
      <c r="D23" s="91" t="s">
        <v>345</v>
      </c>
      <c r="E23" s="434" t="s">
        <v>306</v>
      </c>
      <c r="F23" s="435" t="s">
        <v>307</v>
      </c>
      <c r="G23" s="436" t="s">
        <v>308</v>
      </c>
      <c r="H23" s="289" t="s">
        <v>705</v>
      </c>
      <c r="I23" s="433" t="s">
        <v>703</v>
      </c>
      <c r="J23" s="433" t="s">
        <v>706</v>
      </c>
      <c r="K23" s="433" t="s">
        <v>393</v>
      </c>
      <c r="L23" s="437"/>
      <c r="M23" s="439">
        <v>258</v>
      </c>
      <c r="N23" s="340" t="e">
        <f t="shared" si="0"/>
        <v>#VALUE!</v>
      </c>
      <c r="O23" s="439">
        <v>19</v>
      </c>
      <c r="P23" s="102" t="s">
        <v>742</v>
      </c>
      <c r="Q23" s="102"/>
    </row>
    <row r="24" spans="1:17" s="332" customFormat="1" ht="14" x14ac:dyDescent="0.2">
      <c r="A24" s="432" t="s">
        <v>303</v>
      </c>
      <c r="B24" s="433" t="s">
        <v>303</v>
      </c>
      <c r="C24" s="433">
        <v>2021</v>
      </c>
      <c r="D24" s="91" t="s">
        <v>345</v>
      </c>
      <c r="E24" s="434" t="s">
        <v>306</v>
      </c>
      <c r="F24" s="435" t="s">
        <v>307</v>
      </c>
      <c r="G24" s="436" t="s">
        <v>308</v>
      </c>
      <c r="H24" s="289" t="s">
        <v>707</v>
      </c>
      <c r="I24" s="433" t="s">
        <v>703</v>
      </c>
      <c r="J24" s="433" t="s">
        <v>706</v>
      </c>
      <c r="K24" s="433" t="s">
        <v>393</v>
      </c>
      <c r="L24" s="437"/>
      <c r="M24" s="439">
        <v>272</v>
      </c>
      <c r="N24" s="340" t="e">
        <f t="shared" si="0"/>
        <v>#VALUE!</v>
      </c>
      <c r="O24" s="439">
        <v>19</v>
      </c>
      <c r="P24" s="102" t="s">
        <v>745</v>
      </c>
      <c r="Q24" s="102"/>
    </row>
    <row r="25" spans="1:17" s="332" customFormat="1" ht="56" x14ac:dyDescent="0.2">
      <c r="A25" s="432" t="s">
        <v>303</v>
      </c>
      <c r="B25" s="433" t="s">
        <v>303</v>
      </c>
      <c r="C25" s="433">
        <v>2021</v>
      </c>
      <c r="D25" s="91" t="s">
        <v>330</v>
      </c>
      <c r="E25" s="434" t="s">
        <v>351</v>
      </c>
      <c r="F25" s="435" t="s">
        <v>307</v>
      </c>
      <c r="G25" s="436" t="s">
        <v>352</v>
      </c>
      <c r="H25" s="289" t="s">
        <v>702</v>
      </c>
      <c r="I25" s="433" t="s">
        <v>703</v>
      </c>
      <c r="J25" s="433" t="s">
        <v>310</v>
      </c>
      <c r="K25" s="433"/>
      <c r="L25" s="437" t="s">
        <v>710</v>
      </c>
      <c r="M25" s="439">
        <v>12</v>
      </c>
      <c r="N25" s="340" t="e">
        <f t="shared" si="0"/>
        <v>#VALUE!</v>
      </c>
      <c r="O25" s="439">
        <v>3</v>
      </c>
      <c r="P25" s="102"/>
      <c r="Q25" s="102"/>
    </row>
    <row r="26" spans="1:17" s="332" customFormat="1" ht="56" x14ac:dyDescent="0.2">
      <c r="A26" s="432" t="s">
        <v>303</v>
      </c>
      <c r="B26" s="433" t="s">
        <v>303</v>
      </c>
      <c r="C26" s="433">
        <v>2021</v>
      </c>
      <c r="D26" s="91" t="s">
        <v>330</v>
      </c>
      <c r="E26" s="434" t="s">
        <v>351</v>
      </c>
      <c r="F26" s="435" t="s">
        <v>307</v>
      </c>
      <c r="G26" s="436" t="s">
        <v>352</v>
      </c>
      <c r="H26" s="289" t="s">
        <v>705</v>
      </c>
      <c r="I26" s="433" t="s">
        <v>703</v>
      </c>
      <c r="J26" s="433" t="s">
        <v>310</v>
      </c>
      <c r="K26" s="433"/>
      <c r="L26" s="437" t="s">
        <v>710</v>
      </c>
      <c r="M26" s="439">
        <v>0</v>
      </c>
      <c r="N26" s="340" t="e">
        <f t="shared" si="0"/>
        <v>#VALUE!</v>
      </c>
      <c r="O26" s="439">
        <v>0</v>
      </c>
      <c r="P26" s="102"/>
      <c r="Q26" s="102"/>
    </row>
    <row r="27" spans="1:17" s="332" customFormat="1" ht="56" x14ac:dyDescent="0.2">
      <c r="A27" s="432" t="s">
        <v>303</v>
      </c>
      <c r="B27" s="433" t="s">
        <v>303</v>
      </c>
      <c r="C27" s="433">
        <v>2021</v>
      </c>
      <c r="D27" s="91" t="s">
        <v>330</v>
      </c>
      <c r="E27" s="434" t="s">
        <v>351</v>
      </c>
      <c r="F27" s="435" t="s">
        <v>307</v>
      </c>
      <c r="G27" s="436" t="s">
        <v>352</v>
      </c>
      <c r="H27" s="289" t="s">
        <v>709</v>
      </c>
      <c r="I27" s="433" t="s">
        <v>703</v>
      </c>
      <c r="J27" s="433" t="s">
        <v>310</v>
      </c>
      <c r="K27" s="433"/>
      <c r="L27" s="437" t="s">
        <v>710</v>
      </c>
      <c r="M27" s="439">
        <v>0</v>
      </c>
      <c r="N27" s="340" t="e">
        <f t="shared" si="0"/>
        <v>#VALUE!</v>
      </c>
      <c r="O27" s="439">
        <v>0</v>
      </c>
      <c r="P27" s="102"/>
      <c r="Q27" s="102"/>
    </row>
    <row r="28" spans="1:17" s="332" customFormat="1" ht="56" x14ac:dyDescent="0.2">
      <c r="A28" s="342" t="s">
        <v>303</v>
      </c>
      <c r="B28" s="433" t="s">
        <v>303</v>
      </c>
      <c r="C28" s="342">
        <v>2021</v>
      </c>
      <c r="D28" s="441" t="s">
        <v>305</v>
      </c>
      <c r="E28" s="442" t="s">
        <v>391</v>
      </c>
      <c r="F28" s="442" t="s">
        <v>307</v>
      </c>
      <c r="G28" s="442" t="s">
        <v>711</v>
      </c>
      <c r="H28" s="443" t="s">
        <v>709</v>
      </c>
      <c r="I28" s="443" t="s">
        <v>703</v>
      </c>
      <c r="J28" s="443">
        <v>100</v>
      </c>
      <c r="K28" s="444" t="s">
        <v>393</v>
      </c>
      <c r="L28" s="445"/>
      <c r="M28" s="446">
        <v>56</v>
      </c>
      <c r="N28" s="340">
        <f>100*M28/J28</f>
        <v>56</v>
      </c>
      <c r="O28" s="447"/>
      <c r="P28" s="101"/>
      <c r="Q28" s="101" t="s">
        <v>2018</v>
      </c>
    </row>
    <row r="29" spans="1:17" s="332" customFormat="1" ht="56" x14ac:dyDescent="0.2">
      <c r="A29" s="342" t="s">
        <v>303</v>
      </c>
      <c r="B29" s="433" t="s">
        <v>303</v>
      </c>
      <c r="C29" s="342">
        <v>2021</v>
      </c>
      <c r="D29" s="441" t="s">
        <v>305</v>
      </c>
      <c r="E29" s="442" t="s">
        <v>391</v>
      </c>
      <c r="F29" s="442" t="s">
        <v>307</v>
      </c>
      <c r="G29" s="442" t="s">
        <v>711</v>
      </c>
      <c r="H29" s="443" t="s">
        <v>702</v>
      </c>
      <c r="I29" s="443" t="s">
        <v>703</v>
      </c>
      <c r="J29" s="443">
        <v>100</v>
      </c>
      <c r="K29" s="444" t="s">
        <v>393</v>
      </c>
      <c r="L29" s="445"/>
      <c r="M29" s="446">
        <v>197</v>
      </c>
      <c r="N29" s="340">
        <f t="shared" ref="N29:N91" si="1">100*M29/J29</f>
        <v>197</v>
      </c>
      <c r="O29" s="448"/>
      <c r="P29" s="102"/>
      <c r="Q29" s="101" t="s">
        <v>2018</v>
      </c>
    </row>
    <row r="30" spans="1:17" s="332" customFormat="1" ht="56" x14ac:dyDescent="0.2">
      <c r="A30" s="342" t="s">
        <v>303</v>
      </c>
      <c r="B30" s="433" t="s">
        <v>303</v>
      </c>
      <c r="C30" s="342">
        <v>2021</v>
      </c>
      <c r="D30" s="441" t="s">
        <v>305</v>
      </c>
      <c r="E30" s="442" t="s">
        <v>391</v>
      </c>
      <c r="F30" s="442" t="s">
        <v>307</v>
      </c>
      <c r="G30" s="442" t="s">
        <v>711</v>
      </c>
      <c r="H30" s="443" t="s">
        <v>705</v>
      </c>
      <c r="I30" s="443" t="s">
        <v>703</v>
      </c>
      <c r="J30" s="443">
        <v>100</v>
      </c>
      <c r="K30" s="444" t="s">
        <v>393</v>
      </c>
      <c r="L30" s="445"/>
      <c r="M30" s="446">
        <v>197</v>
      </c>
      <c r="N30" s="340">
        <f t="shared" si="1"/>
        <v>197</v>
      </c>
      <c r="O30" s="448"/>
      <c r="P30" s="102"/>
      <c r="Q30" s="101" t="s">
        <v>2018</v>
      </c>
    </row>
    <row r="31" spans="1:17" s="332" customFormat="1" ht="56" x14ac:dyDescent="0.2">
      <c r="A31" s="342" t="s">
        <v>303</v>
      </c>
      <c r="B31" s="433" t="s">
        <v>303</v>
      </c>
      <c r="C31" s="342">
        <v>2021</v>
      </c>
      <c r="D31" s="441" t="s">
        <v>305</v>
      </c>
      <c r="E31" s="442" t="s">
        <v>391</v>
      </c>
      <c r="F31" s="442" t="s">
        <v>307</v>
      </c>
      <c r="G31" s="442" t="s">
        <v>711</v>
      </c>
      <c r="H31" s="443" t="s">
        <v>707</v>
      </c>
      <c r="I31" s="443" t="s">
        <v>703</v>
      </c>
      <c r="J31" s="443">
        <v>100</v>
      </c>
      <c r="K31" s="444" t="s">
        <v>393</v>
      </c>
      <c r="L31" s="445"/>
      <c r="M31" s="446">
        <v>197</v>
      </c>
      <c r="N31" s="340">
        <f t="shared" si="1"/>
        <v>197</v>
      </c>
      <c r="O31" s="448"/>
      <c r="P31" s="102"/>
      <c r="Q31" s="101" t="s">
        <v>2018</v>
      </c>
    </row>
    <row r="32" spans="1:17" s="332" customFormat="1" ht="56" x14ac:dyDescent="0.2">
      <c r="A32" s="342" t="s">
        <v>303</v>
      </c>
      <c r="B32" s="433" t="s">
        <v>303</v>
      </c>
      <c r="C32" s="342">
        <v>2021</v>
      </c>
      <c r="D32" s="441" t="s">
        <v>305</v>
      </c>
      <c r="E32" s="442" t="s">
        <v>391</v>
      </c>
      <c r="F32" s="442" t="s">
        <v>307</v>
      </c>
      <c r="G32" s="442" t="s">
        <v>711</v>
      </c>
      <c r="H32" s="443" t="s">
        <v>708</v>
      </c>
      <c r="I32" s="443" t="s">
        <v>703</v>
      </c>
      <c r="J32" s="443">
        <v>100</v>
      </c>
      <c r="K32" s="444" t="s">
        <v>393</v>
      </c>
      <c r="L32" s="445"/>
      <c r="M32" s="446">
        <v>197</v>
      </c>
      <c r="N32" s="340">
        <f t="shared" si="1"/>
        <v>197</v>
      </c>
      <c r="O32" s="448"/>
      <c r="P32" s="102"/>
      <c r="Q32" s="101" t="s">
        <v>2018</v>
      </c>
    </row>
    <row r="33" spans="1:17" s="332" customFormat="1" x14ac:dyDescent="0.2">
      <c r="A33" s="444" t="s">
        <v>303</v>
      </c>
      <c r="B33" s="433" t="s">
        <v>303</v>
      </c>
      <c r="C33" s="342">
        <v>2021</v>
      </c>
      <c r="D33" s="449" t="s">
        <v>318</v>
      </c>
      <c r="E33" s="444" t="s">
        <v>391</v>
      </c>
      <c r="F33" s="444" t="s">
        <v>307</v>
      </c>
      <c r="G33" s="444" t="s">
        <v>711</v>
      </c>
      <c r="H33" s="443" t="s">
        <v>709</v>
      </c>
      <c r="I33" s="444" t="s">
        <v>712</v>
      </c>
      <c r="J33" s="444" t="s">
        <v>713</v>
      </c>
      <c r="K33" s="444" t="s">
        <v>393</v>
      </c>
      <c r="L33" s="450" t="s">
        <v>714</v>
      </c>
      <c r="M33" s="451">
        <v>519</v>
      </c>
      <c r="N33" s="340" t="e">
        <f t="shared" si="1"/>
        <v>#VALUE!</v>
      </c>
      <c r="O33" s="448">
        <v>38</v>
      </c>
      <c r="P33" s="102"/>
      <c r="Q33" s="102"/>
    </row>
    <row r="34" spans="1:17" s="332" customFormat="1" x14ac:dyDescent="0.2">
      <c r="A34" s="444" t="s">
        <v>303</v>
      </c>
      <c r="B34" s="433" t="s">
        <v>303</v>
      </c>
      <c r="C34" s="342">
        <v>2021</v>
      </c>
      <c r="D34" s="449" t="s">
        <v>318</v>
      </c>
      <c r="E34" s="444" t="s">
        <v>391</v>
      </c>
      <c r="F34" s="444" t="s">
        <v>307</v>
      </c>
      <c r="G34" s="444" t="s">
        <v>711</v>
      </c>
      <c r="H34" s="443" t="s">
        <v>707</v>
      </c>
      <c r="I34" s="444" t="s">
        <v>712</v>
      </c>
      <c r="J34" s="444" t="s">
        <v>713</v>
      </c>
      <c r="K34" s="444" t="s">
        <v>393</v>
      </c>
      <c r="L34" s="450" t="s">
        <v>714</v>
      </c>
      <c r="M34" s="451">
        <v>1440</v>
      </c>
      <c r="N34" s="340" t="e">
        <f t="shared" si="1"/>
        <v>#VALUE!</v>
      </c>
      <c r="O34" s="448">
        <v>77</v>
      </c>
      <c r="P34" s="102"/>
      <c r="Q34" s="102"/>
    </row>
    <row r="35" spans="1:17" s="332" customFormat="1" x14ac:dyDescent="0.2">
      <c r="A35" s="444" t="s">
        <v>303</v>
      </c>
      <c r="B35" s="433" t="s">
        <v>303</v>
      </c>
      <c r="C35" s="342">
        <v>2021</v>
      </c>
      <c r="D35" s="449" t="s">
        <v>318</v>
      </c>
      <c r="E35" s="444" t="s">
        <v>391</v>
      </c>
      <c r="F35" s="444" t="s">
        <v>307</v>
      </c>
      <c r="G35" s="444" t="s">
        <v>711</v>
      </c>
      <c r="H35" s="443" t="s">
        <v>708</v>
      </c>
      <c r="I35" s="444" t="s">
        <v>712</v>
      </c>
      <c r="J35" s="444" t="s">
        <v>713</v>
      </c>
      <c r="K35" s="444" t="s">
        <v>393</v>
      </c>
      <c r="L35" s="450" t="s">
        <v>714</v>
      </c>
      <c r="M35" s="451">
        <v>1437</v>
      </c>
      <c r="N35" s="340" t="e">
        <f t="shared" si="1"/>
        <v>#VALUE!</v>
      </c>
      <c r="O35" s="448">
        <v>77</v>
      </c>
      <c r="P35" s="102"/>
      <c r="Q35" s="102"/>
    </row>
    <row r="36" spans="1:17" s="332" customFormat="1" x14ac:dyDescent="0.2">
      <c r="A36" s="444" t="s">
        <v>303</v>
      </c>
      <c r="B36" s="433" t="s">
        <v>303</v>
      </c>
      <c r="C36" s="342">
        <v>2021</v>
      </c>
      <c r="D36" s="449" t="s">
        <v>318</v>
      </c>
      <c r="E36" s="444" t="s">
        <v>391</v>
      </c>
      <c r="F36" s="444" t="s">
        <v>307</v>
      </c>
      <c r="G36" s="444" t="s">
        <v>711</v>
      </c>
      <c r="H36" s="443" t="s">
        <v>702</v>
      </c>
      <c r="I36" s="444" t="s">
        <v>712</v>
      </c>
      <c r="J36" s="444" t="s">
        <v>713</v>
      </c>
      <c r="K36" s="444" t="s">
        <v>393</v>
      </c>
      <c r="L36" s="450" t="s">
        <v>714</v>
      </c>
      <c r="M36" s="451">
        <v>14346</v>
      </c>
      <c r="N36" s="340" t="e">
        <f t="shared" si="1"/>
        <v>#VALUE!</v>
      </c>
      <c r="O36" s="448">
        <v>131</v>
      </c>
      <c r="P36" s="102"/>
      <c r="Q36" s="102"/>
    </row>
    <row r="37" spans="1:17" s="332" customFormat="1" x14ac:dyDescent="0.2">
      <c r="A37" s="444" t="s">
        <v>303</v>
      </c>
      <c r="B37" s="433" t="s">
        <v>303</v>
      </c>
      <c r="C37" s="342">
        <v>2021</v>
      </c>
      <c r="D37" s="449" t="s">
        <v>318</v>
      </c>
      <c r="E37" s="444" t="s">
        <v>391</v>
      </c>
      <c r="F37" s="444" t="s">
        <v>307</v>
      </c>
      <c r="G37" s="444" t="s">
        <v>711</v>
      </c>
      <c r="H37" s="443" t="s">
        <v>705</v>
      </c>
      <c r="I37" s="444" t="s">
        <v>712</v>
      </c>
      <c r="J37" s="444" t="s">
        <v>713</v>
      </c>
      <c r="K37" s="444" t="s">
        <v>393</v>
      </c>
      <c r="L37" s="450" t="s">
        <v>714</v>
      </c>
      <c r="M37" s="451">
        <v>1440</v>
      </c>
      <c r="N37" s="340" t="e">
        <f t="shared" si="1"/>
        <v>#VALUE!</v>
      </c>
      <c r="O37" s="448">
        <v>77</v>
      </c>
      <c r="P37" s="102"/>
      <c r="Q37" s="102"/>
    </row>
    <row r="38" spans="1:17" s="332" customFormat="1" x14ac:dyDescent="0.2">
      <c r="A38" s="444" t="s">
        <v>303</v>
      </c>
      <c r="B38" s="433" t="s">
        <v>303</v>
      </c>
      <c r="C38" s="342">
        <v>2021</v>
      </c>
      <c r="D38" s="449" t="s">
        <v>378</v>
      </c>
      <c r="E38" s="444" t="s">
        <v>391</v>
      </c>
      <c r="F38" s="444" t="s">
        <v>307</v>
      </c>
      <c r="G38" s="444" t="s">
        <v>711</v>
      </c>
      <c r="H38" s="443" t="s">
        <v>709</v>
      </c>
      <c r="I38" s="444" t="s">
        <v>712</v>
      </c>
      <c r="J38" s="444" t="s">
        <v>713</v>
      </c>
      <c r="K38" s="444" t="s">
        <v>393</v>
      </c>
      <c r="L38" s="450" t="s">
        <v>714</v>
      </c>
      <c r="M38" s="451">
        <v>1665</v>
      </c>
      <c r="N38" s="340" t="e">
        <f t="shared" si="1"/>
        <v>#VALUE!</v>
      </c>
      <c r="O38" s="448">
        <v>77</v>
      </c>
      <c r="P38" s="102"/>
      <c r="Q38" s="102"/>
    </row>
    <row r="39" spans="1:17" s="332" customFormat="1" x14ac:dyDescent="0.2">
      <c r="A39" s="444" t="s">
        <v>303</v>
      </c>
      <c r="B39" s="433" t="s">
        <v>303</v>
      </c>
      <c r="C39" s="342">
        <v>2021</v>
      </c>
      <c r="D39" s="449" t="s">
        <v>378</v>
      </c>
      <c r="E39" s="444" t="s">
        <v>391</v>
      </c>
      <c r="F39" s="444" t="s">
        <v>307</v>
      </c>
      <c r="G39" s="444" t="s">
        <v>711</v>
      </c>
      <c r="H39" s="443" t="s">
        <v>707</v>
      </c>
      <c r="I39" s="444" t="s">
        <v>712</v>
      </c>
      <c r="J39" s="444" t="s">
        <v>713</v>
      </c>
      <c r="K39" s="444" t="s">
        <v>393</v>
      </c>
      <c r="L39" s="450" t="s">
        <v>714</v>
      </c>
      <c r="M39" s="451">
        <v>1782</v>
      </c>
      <c r="N39" s="340" t="e">
        <f t="shared" si="1"/>
        <v>#VALUE!</v>
      </c>
      <c r="O39" s="448">
        <v>77</v>
      </c>
      <c r="P39" s="102"/>
      <c r="Q39" s="102"/>
    </row>
    <row r="40" spans="1:17" s="332" customFormat="1" x14ac:dyDescent="0.2">
      <c r="A40" s="444" t="s">
        <v>303</v>
      </c>
      <c r="B40" s="433" t="s">
        <v>303</v>
      </c>
      <c r="C40" s="342">
        <v>2021</v>
      </c>
      <c r="D40" s="449" t="s">
        <v>378</v>
      </c>
      <c r="E40" s="444" t="s">
        <v>391</v>
      </c>
      <c r="F40" s="444" t="s">
        <v>307</v>
      </c>
      <c r="G40" s="444" t="s">
        <v>711</v>
      </c>
      <c r="H40" s="443" t="s">
        <v>708</v>
      </c>
      <c r="I40" s="444" t="s">
        <v>712</v>
      </c>
      <c r="J40" s="444" t="s">
        <v>713</v>
      </c>
      <c r="K40" s="444" t="s">
        <v>393</v>
      </c>
      <c r="L40" s="450" t="s">
        <v>714</v>
      </c>
      <c r="M40" s="451">
        <v>1782</v>
      </c>
      <c r="N40" s="340" t="e">
        <f t="shared" si="1"/>
        <v>#VALUE!</v>
      </c>
      <c r="O40" s="448">
        <v>77</v>
      </c>
      <c r="P40" s="102"/>
      <c r="Q40" s="102"/>
    </row>
    <row r="41" spans="1:17" s="332" customFormat="1" x14ac:dyDescent="0.2">
      <c r="A41" s="444" t="s">
        <v>303</v>
      </c>
      <c r="B41" s="433" t="s">
        <v>303</v>
      </c>
      <c r="C41" s="342">
        <v>2021</v>
      </c>
      <c r="D41" s="449" t="s">
        <v>378</v>
      </c>
      <c r="E41" s="444" t="s">
        <v>391</v>
      </c>
      <c r="F41" s="444" t="s">
        <v>307</v>
      </c>
      <c r="G41" s="444" t="s">
        <v>711</v>
      </c>
      <c r="H41" s="443" t="s">
        <v>702</v>
      </c>
      <c r="I41" s="444" t="s">
        <v>712</v>
      </c>
      <c r="J41" s="444" t="s">
        <v>713</v>
      </c>
      <c r="K41" s="444" t="s">
        <v>393</v>
      </c>
      <c r="L41" s="450" t="s">
        <v>714</v>
      </c>
      <c r="M41" s="451">
        <v>15328</v>
      </c>
      <c r="N41" s="340" t="e">
        <f t="shared" si="1"/>
        <v>#VALUE!</v>
      </c>
      <c r="O41" s="448">
        <v>95</v>
      </c>
      <c r="P41" s="102"/>
      <c r="Q41" s="102"/>
    </row>
    <row r="42" spans="1:17" s="332" customFormat="1" x14ac:dyDescent="0.2">
      <c r="A42" s="444" t="s">
        <v>303</v>
      </c>
      <c r="B42" s="433" t="s">
        <v>303</v>
      </c>
      <c r="C42" s="342">
        <v>2021</v>
      </c>
      <c r="D42" s="449" t="s">
        <v>378</v>
      </c>
      <c r="E42" s="444" t="s">
        <v>391</v>
      </c>
      <c r="F42" s="444" t="s">
        <v>307</v>
      </c>
      <c r="G42" s="444" t="s">
        <v>711</v>
      </c>
      <c r="H42" s="443" t="s">
        <v>705</v>
      </c>
      <c r="I42" s="444" t="s">
        <v>712</v>
      </c>
      <c r="J42" s="444" t="s">
        <v>713</v>
      </c>
      <c r="K42" s="444" t="s">
        <v>393</v>
      </c>
      <c r="L42" s="450" t="s">
        <v>714</v>
      </c>
      <c r="M42" s="451">
        <v>1782</v>
      </c>
      <c r="N42" s="340" t="e">
        <f t="shared" si="1"/>
        <v>#VALUE!</v>
      </c>
      <c r="O42" s="448">
        <v>77</v>
      </c>
      <c r="P42" s="102"/>
      <c r="Q42" s="102"/>
    </row>
    <row r="43" spans="1:17" s="332" customFormat="1" x14ac:dyDescent="0.2">
      <c r="A43" s="444" t="s">
        <v>303</v>
      </c>
      <c r="B43" s="433" t="s">
        <v>303</v>
      </c>
      <c r="C43" s="342">
        <v>2021</v>
      </c>
      <c r="D43" s="449" t="s">
        <v>398</v>
      </c>
      <c r="E43" s="444" t="s">
        <v>391</v>
      </c>
      <c r="F43" s="444" t="s">
        <v>307</v>
      </c>
      <c r="G43" s="444" t="s">
        <v>711</v>
      </c>
      <c r="H43" s="443" t="s">
        <v>709</v>
      </c>
      <c r="I43" s="444" t="s">
        <v>712</v>
      </c>
      <c r="J43" s="444" t="s">
        <v>713</v>
      </c>
      <c r="K43" s="444" t="s">
        <v>393</v>
      </c>
      <c r="L43" s="450" t="s">
        <v>714</v>
      </c>
      <c r="M43" s="451">
        <v>505</v>
      </c>
      <c r="N43" s="340" t="e">
        <f t="shared" si="1"/>
        <v>#VALUE!</v>
      </c>
      <c r="O43" s="448">
        <v>46</v>
      </c>
      <c r="P43" s="102"/>
      <c r="Q43" s="102"/>
    </row>
    <row r="44" spans="1:17" s="332" customFormat="1" x14ac:dyDescent="0.2">
      <c r="A44" s="444" t="s">
        <v>303</v>
      </c>
      <c r="B44" s="433" t="s">
        <v>303</v>
      </c>
      <c r="C44" s="342">
        <v>2021</v>
      </c>
      <c r="D44" s="449" t="s">
        <v>398</v>
      </c>
      <c r="E44" s="444" t="s">
        <v>391</v>
      </c>
      <c r="F44" s="444" t="s">
        <v>307</v>
      </c>
      <c r="G44" s="444" t="s">
        <v>711</v>
      </c>
      <c r="H44" s="443" t="s">
        <v>707</v>
      </c>
      <c r="I44" s="444" t="s">
        <v>712</v>
      </c>
      <c r="J44" s="444" t="s">
        <v>713</v>
      </c>
      <c r="K44" s="444" t="s">
        <v>393</v>
      </c>
      <c r="L44" s="450" t="s">
        <v>714</v>
      </c>
      <c r="M44" s="451">
        <v>1236</v>
      </c>
      <c r="N44" s="340" t="e">
        <f t="shared" si="1"/>
        <v>#VALUE!</v>
      </c>
      <c r="O44" s="448">
        <v>76</v>
      </c>
      <c r="P44" s="102"/>
      <c r="Q44" s="102"/>
    </row>
    <row r="45" spans="1:17" s="332" customFormat="1" x14ac:dyDescent="0.2">
      <c r="A45" s="444" t="s">
        <v>303</v>
      </c>
      <c r="B45" s="433" t="s">
        <v>303</v>
      </c>
      <c r="C45" s="342">
        <v>2021</v>
      </c>
      <c r="D45" s="449" t="s">
        <v>398</v>
      </c>
      <c r="E45" s="444" t="s">
        <v>391</v>
      </c>
      <c r="F45" s="444" t="s">
        <v>307</v>
      </c>
      <c r="G45" s="444" t="s">
        <v>711</v>
      </c>
      <c r="H45" s="443" t="s">
        <v>708</v>
      </c>
      <c r="I45" s="444" t="s">
        <v>712</v>
      </c>
      <c r="J45" s="444" t="s">
        <v>713</v>
      </c>
      <c r="K45" s="444" t="s">
        <v>393</v>
      </c>
      <c r="L45" s="450" t="s">
        <v>714</v>
      </c>
      <c r="M45" s="451">
        <v>1236</v>
      </c>
      <c r="N45" s="340" t="e">
        <f t="shared" si="1"/>
        <v>#VALUE!</v>
      </c>
      <c r="O45" s="448">
        <v>76</v>
      </c>
      <c r="P45" s="102"/>
      <c r="Q45" s="102"/>
    </row>
    <row r="46" spans="1:17" s="332" customFormat="1" x14ac:dyDescent="0.2">
      <c r="A46" s="444" t="s">
        <v>303</v>
      </c>
      <c r="B46" s="433" t="s">
        <v>303</v>
      </c>
      <c r="C46" s="342">
        <v>2021</v>
      </c>
      <c r="D46" s="449" t="s">
        <v>398</v>
      </c>
      <c r="E46" s="444" t="s">
        <v>391</v>
      </c>
      <c r="F46" s="444" t="s">
        <v>307</v>
      </c>
      <c r="G46" s="444" t="s">
        <v>711</v>
      </c>
      <c r="H46" s="443" t="s">
        <v>702</v>
      </c>
      <c r="I46" s="444" t="s">
        <v>712</v>
      </c>
      <c r="J46" s="444" t="s">
        <v>713</v>
      </c>
      <c r="K46" s="444" t="s">
        <v>393</v>
      </c>
      <c r="L46" s="450" t="s">
        <v>714</v>
      </c>
      <c r="M46" s="451">
        <v>6138</v>
      </c>
      <c r="N46" s="340" t="e">
        <f t="shared" si="1"/>
        <v>#VALUE!</v>
      </c>
      <c r="O46" s="448">
        <v>108</v>
      </c>
      <c r="P46" s="102"/>
      <c r="Q46" s="102"/>
    </row>
    <row r="47" spans="1:17" s="332" customFormat="1" x14ac:dyDescent="0.2">
      <c r="A47" s="444" t="s">
        <v>303</v>
      </c>
      <c r="B47" s="433" t="s">
        <v>303</v>
      </c>
      <c r="C47" s="342">
        <v>2021</v>
      </c>
      <c r="D47" s="449" t="s">
        <v>398</v>
      </c>
      <c r="E47" s="444" t="s">
        <v>391</v>
      </c>
      <c r="F47" s="444" t="s">
        <v>307</v>
      </c>
      <c r="G47" s="444" t="s">
        <v>711</v>
      </c>
      <c r="H47" s="443" t="s">
        <v>705</v>
      </c>
      <c r="I47" s="444" t="s">
        <v>712</v>
      </c>
      <c r="J47" s="444" t="s">
        <v>713</v>
      </c>
      <c r="K47" s="444" t="s">
        <v>393</v>
      </c>
      <c r="L47" s="450" t="s">
        <v>714</v>
      </c>
      <c r="M47" s="451">
        <v>1236</v>
      </c>
      <c r="N47" s="340" t="e">
        <f t="shared" si="1"/>
        <v>#VALUE!</v>
      </c>
      <c r="O47" s="448">
        <v>76</v>
      </c>
      <c r="P47" s="102"/>
      <c r="Q47" s="102"/>
    </row>
    <row r="48" spans="1:17" s="332" customFormat="1" x14ac:dyDescent="0.2">
      <c r="A48" s="444" t="s">
        <v>303</v>
      </c>
      <c r="B48" s="433" t="s">
        <v>303</v>
      </c>
      <c r="C48" s="342">
        <v>2021</v>
      </c>
      <c r="D48" s="449" t="s">
        <v>366</v>
      </c>
      <c r="E48" s="444" t="s">
        <v>391</v>
      </c>
      <c r="F48" s="444" t="s">
        <v>307</v>
      </c>
      <c r="G48" s="444" t="s">
        <v>711</v>
      </c>
      <c r="H48" s="443" t="s">
        <v>709</v>
      </c>
      <c r="I48" s="444" t="s">
        <v>712</v>
      </c>
      <c r="J48" s="444" t="s">
        <v>713</v>
      </c>
      <c r="K48" s="444" t="s">
        <v>393</v>
      </c>
      <c r="L48" s="450" t="s">
        <v>714</v>
      </c>
      <c r="M48" s="451">
        <v>565</v>
      </c>
      <c r="N48" s="340" t="e">
        <f t="shared" si="1"/>
        <v>#VALUE!</v>
      </c>
      <c r="O48" s="448">
        <v>44</v>
      </c>
      <c r="P48" s="102"/>
      <c r="Q48" s="102"/>
    </row>
    <row r="49" spans="1:17" s="332" customFormat="1" x14ac:dyDescent="0.2">
      <c r="A49" s="444" t="s">
        <v>303</v>
      </c>
      <c r="B49" s="433" t="s">
        <v>303</v>
      </c>
      <c r="C49" s="342">
        <v>2021</v>
      </c>
      <c r="D49" s="449" t="s">
        <v>366</v>
      </c>
      <c r="E49" s="444" t="s">
        <v>391</v>
      </c>
      <c r="F49" s="444" t="s">
        <v>307</v>
      </c>
      <c r="G49" s="444" t="s">
        <v>711</v>
      </c>
      <c r="H49" s="443" t="s">
        <v>707</v>
      </c>
      <c r="I49" s="444" t="s">
        <v>712</v>
      </c>
      <c r="J49" s="444" t="s">
        <v>713</v>
      </c>
      <c r="K49" s="444" t="s">
        <v>393</v>
      </c>
      <c r="L49" s="450" t="s">
        <v>714</v>
      </c>
      <c r="M49" s="451">
        <v>1326</v>
      </c>
      <c r="N49" s="340" t="e">
        <f t="shared" si="1"/>
        <v>#VALUE!</v>
      </c>
      <c r="O49" s="448">
        <v>69</v>
      </c>
      <c r="P49" s="102"/>
      <c r="Q49" s="102"/>
    </row>
    <row r="50" spans="1:17" s="332" customFormat="1" x14ac:dyDescent="0.2">
      <c r="A50" s="444" t="s">
        <v>303</v>
      </c>
      <c r="B50" s="433" t="s">
        <v>303</v>
      </c>
      <c r="C50" s="342">
        <v>2021</v>
      </c>
      <c r="D50" s="449" t="s">
        <v>366</v>
      </c>
      <c r="E50" s="444" t="s">
        <v>391</v>
      </c>
      <c r="F50" s="444" t="s">
        <v>307</v>
      </c>
      <c r="G50" s="444" t="s">
        <v>711</v>
      </c>
      <c r="H50" s="443" t="s">
        <v>708</v>
      </c>
      <c r="I50" s="444" t="s">
        <v>712</v>
      </c>
      <c r="J50" s="444" t="s">
        <v>713</v>
      </c>
      <c r="K50" s="444" t="s">
        <v>393</v>
      </c>
      <c r="L50" s="450" t="s">
        <v>714</v>
      </c>
      <c r="M50" s="451">
        <v>1326</v>
      </c>
      <c r="N50" s="340" t="e">
        <f t="shared" si="1"/>
        <v>#VALUE!</v>
      </c>
      <c r="O50" s="448">
        <v>69</v>
      </c>
      <c r="P50" s="102"/>
      <c r="Q50" s="102"/>
    </row>
    <row r="51" spans="1:17" s="332" customFormat="1" x14ac:dyDescent="0.2">
      <c r="A51" s="444" t="s">
        <v>303</v>
      </c>
      <c r="B51" s="433" t="s">
        <v>303</v>
      </c>
      <c r="C51" s="342">
        <v>2021</v>
      </c>
      <c r="D51" s="449" t="s">
        <v>366</v>
      </c>
      <c r="E51" s="444" t="s">
        <v>391</v>
      </c>
      <c r="F51" s="444" t="s">
        <v>307</v>
      </c>
      <c r="G51" s="444" t="s">
        <v>711</v>
      </c>
      <c r="H51" s="443" t="s">
        <v>702</v>
      </c>
      <c r="I51" s="444" t="s">
        <v>712</v>
      </c>
      <c r="J51" s="444" t="s">
        <v>713</v>
      </c>
      <c r="K51" s="444" t="s">
        <v>393</v>
      </c>
      <c r="L51" s="450" t="s">
        <v>714</v>
      </c>
      <c r="M51" s="451">
        <v>10669</v>
      </c>
      <c r="N51" s="340" t="e">
        <f t="shared" si="1"/>
        <v>#VALUE!</v>
      </c>
      <c r="O51" s="448">
        <v>82</v>
      </c>
      <c r="P51" s="102"/>
      <c r="Q51" s="102"/>
    </row>
    <row r="52" spans="1:17" s="332" customFormat="1" x14ac:dyDescent="0.2">
      <c r="A52" s="444" t="s">
        <v>303</v>
      </c>
      <c r="B52" s="433" t="s">
        <v>303</v>
      </c>
      <c r="C52" s="342">
        <v>2021</v>
      </c>
      <c r="D52" s="449" t="s">
        <v>366</v>
      </c>
      <c r="E52" s="444" t="s">
        <v>391</v>
      </c>
      <c r="F52" s="444" t="s">
        <v>307</v>
      </c>
      <c r="G52" s="444" t="s">
        <v>711</v>
      </c>
      <c r="H52" s="443" t="s">
        <v>705</v>
      </c>
      <c r="I52" s="444" t="s">
        <v>712</v>
      </c>
      <c r="J52" s="444" t="s">
        <v>713</v>
      </c>
      <c r="K52" s="444" t="s">
        <v>393</v>
      </c>
      <c r="L52" s="450" t="s">
        <v>714</v>
      </c>
      <c r="M52" s="451">
        <v>1326</v>
      </c>
      <c r="N52" s="340" t="e">
        <f t="shared" si="1"/>
        <v>#VALUE!</v>
      </c>
      <c r="O52" s="448">
        <v>69</v>
      </c>
      <c r="P52" s="102"/>
      <c r="Q52" s="102"/>
    </row>
    <row r="53" spans="1:17" s="332" customFormat="1" x14ac:dyDescent="0.2">
      <c r="A53" s="444" t="s">
        <v>303</v>
      </c>
      <c r="B53" s="433" t="s">
        <v>303</v>
      </c>
      <c r="C53" s="342">
        <v>2021</v>
      </c>
      <c r="D53" s="441" t="s">
        <v>399</v>
      </c>
      <c r="E53" s="444" t="s">
        <v>391</v>
      </c>
      <c r="F53" s="444" t="s">
        <v>307</v>
      </c>
      <c r="G53" s="444" t="s">
        <v>711</v>
      </c>
      <c r="H53" s="443" t="s">
        <v>709</v>
      </c>
      <c r="I53" s="444" t="s">
        <v>712</v>
      </c>
      <c r="J53" s="444" t="s">
        <v>713</v>
      </c>
      <c r="K53" s="444" t="s">
        <v>393</v>
      </c>
      <c r="L53" s="450" t="s">
        <v>714</v>
      </c>
      <c r="M53" s="451">
        <v>7</v>
      </c>
      <c r="N53" s="340" t="e">
        <f t="shared" si="1"/>
        <v>#VALUE!</v>
      </c>
      <c r="O53" s="448">
        <v>4</v>
      </c>
      <c r="P53" s="102"/>
      <c r="Q53" s="102"/>
    </row>
    <row r="54" spans="1:17" s="332" customFormat="1" x14ac:dyDescent="0.2">
      <c r="A54" s="444" t="s">
        <v>303</v>
      </c>
      <c r="B54" s="433" t="s">
        <v>303</v>
      </c>
      <c r="C54" s="342">
        <v>2021</v>
      </c>
      <c r="D54" s="441" t="s">
        <v>399</v>
      </c>
      <c r="E54" s="444" t="s">
        <v>391</v>
      </c>
      <c r="F54" s="444" t="s">
        <v>307</v>
      </c>
      <c r="G54" s="444" t="s">
        <v>711</v>
      </c>
      <c r="H54" s="443" t="s">
        <v>707</v>
      </c>
      <c r="I54" s="444" t="s">
        <v>712</v>
      </c>
      <c r="J54" s="444" t="s">
        <v>713</v>
      </c>
      <c r="K54" s="444" t="s">
        <v>393</v>
      </c>
      <c r="L54" s="450" t="s">
        <v>714</v>
      </c>
      <c r="M54" s="451">
        <v>15</v>
      </c>
      <c r="N54" s="340" t="e">
        <f t="shared" si="1"/>
        <v>#VALUE!</v>
      </c>
      <c r="O54" s="448">
        <v>7</v>
      </c>
      <c r="P54" s="102"/>
      <c r="Q54" s="102"/>
    </row>
    <row r="55" spans="1:17" s="332" customFormat="1" x14ac:dyDescent="0.2">
      <c r="A55" s="444" t="s">
        <v>303</v>
      </c>
      <c r="B55" s="433" t="s">
        <v>303</v>
      </c>
      <c r="C55" s="342">
        <v>2021</v>
      </c>
      <c r="D55" s="441" t="s">
        <v>399</v>
      </c>
      <c r="E55" s="444" t="s">
        <v>391</v>
      </c>
      <c r="F55" s="444" t="s">
        <v>307</v>
      </c>
      <c r="G55" s="444" t="s">
        <v>711</v>
      </c>
      <c r="H55" s="443" t="s">
        <v>708</v>
      </c>
      <c r="I55" s="444" t="s">
        <v>712</v>
      </c>
      <c r="J55" s="444" t="s">
        <v>713</v>
      </c>
      <c r="K55" s="444" t="s">
        <v>393</v>
      </c>
      <c r="L55" s="450" t="s">
        <v>714</v>
      </c>
      <c r="M55" s="451">
        <v>15</v>
      </c>
      <c r="N55" s="340" t="e">
        <f t="shared" si="1"/>
        <v>#VALUE!</v>
      </c>
      <c r="O55" s="448">
        <v>7</v>
      </c>
      <c r="P55" s="102"/>
      <c r="Q55" s="102"/>
    </row>
    <row r="56" spans="1:17" s="332" customFormat="1" x14ac:dyDescent="0.2">
      <c r="A56" s="444" t="s">
        <v>303</v>
      </c>
      <c r="B56" s="433" t="s">
        <v>303</v>
      </c>
      <c r="C56" s="342">
        <v>2021</v>
      </c>
      <c r="D56" s="441" t="s">
        <v>399</v>
      </c>
      <c r="E56" s="444" t="s">
        <v>391</v>
      </c>
      <c r="F56" s="444" t="s">
        <v>307</v>
      </c>
      <c r="G56" s="444" t="s">
        <v>711</v>
      </c>
      <c r="H56" s="443" t="s">
        <v>702</v>
      </c>
      <c r="I56" s="444" t="s">
        <v>712</v>
      </c>
      <c r="J56" s="444" t="s">
        <v>713</v>
      </c>
      <c r="K56" s="444" t="s">
        <v>393</v>
      </c>
      <c r="L56" s="450" t="s">
        <v>714</v>
      </c>
      <c r="M56" s="451">
        <v>25</v>
      </c>
      <c r="N56" s="340" t="e">
        <f t="shared" si="1"/>
        <v>#VALUE!</v>
      </c>
      <c r="O56" s="448">
        <v>7</v>
      </c>
      <c r="P56" s="102"/>
      <c r="Q56" s="102"/>
    </row>
    <row r="57" spans="1:17" s="332" customFormat="1" x14ac:dyDescent="0.2">
      <c r="A57" s="444" t="s">
        <v>303</v>
      </c>
      <c r="B57" s="433" t="s">
        <v>303</v>
      </c>
      <c r="C57" s="342">
        <v>2021</v>
      </c>
      <c r="D57" s="441" t="s">
        <v>399</v>
      </c>
      <c r="E57" s="444" t="s">
        <v>391</v>
      </c>
      <c r="F57" s="444" t="s">
        <v>307</v>
      </c>
      <c r="G57" s="444" t="s">
        <v>711</v>
      </c>
      <c r="H57" s="443" t="s">
        <v>705</v>
      </c>
      <c r="I57" s="444" t="s">
        <v>712</v>
      </c>
      <c r="J57" s="444" t="s">
        <v>713</v>
      </c>
      <c r="K57" s="444" t="s">
        <v>393</v>
      </c>
      <c r="L57" s="450" t="s">
        <v>714</v>
      </c>
      <c r="M57" s="451">
        <v>15</v>
      </c>
      <c r="N57" s="340" t="e">
        <f t="shared" si="1"/>
        <v>#VALUE!</v>
      </c>
      <c r="O57" s="448">
        <v>7</v>
      </c>
      <c r="P57" s="102"/>
      <c r="Q57" s="102"/>
    </row>
    <row r="58" spans="1:17" s="332" customFormat="1" x14ac:dyDescent="0.2">
      <c r="A58" s="444" t="s">
        <v>303</v>
      </c>
      <c r="B58" s="433" t="s">
        <v>303</v>
      </c>
      <c r="C58" s="342">
        <v>2021</v>
      </c>
      <c r="D58" s="441" t="s">
        <v>400</v>
      </c>
      <c r="E58" s="444" t="s">
        <v>391</v>
      </c>
      <c r="F58" s="444" t="s">
        <v>307</v>
      </c>
      <c r="G58" s="444" t="s">
        <v>711</v>
      </c>
      <c r="H58" s="443" t="s">
        <v>709</v>
      </c>
      <c r="I58" s="444" t="s">
        <v>712</v>
      </c>
      <c r="J58" s="444" t="s">
        <v>713</v>
      </c>
      <c r="K58" s="444" t="s">
        <v>393</v>
      </c>
      <c r="L58" s="450" t="s">
        <v>714</v>
      </c>
      <c r="M58" s="451">
        <v>167</v>
      </c>
      <c r="N58" s="340" t="e">
        <f t="shared" si="1"/>
        <v>#VALUE!</v>
      </c>
      <c r="O58" s="448">
        <v>37</v>
      </c>
      <c r="P58" s="102"/>
      <c r="Q58" s="102"/>
    </row>
    <row r="59" spans="1:17" s="332" customFormat="1" x14ac:dyDescent="0.2">
      <c r="A59" s="444" t="s">
        <v>303</v>
      </c>
      <c r="B59" s="433" t="s">
        <v>303</v>
      </c>
      <c r="C59" s="342">
        <v>2021</v>
      </c>
      <c r="D59" s="441" t="s">
        <v>400</v>
      </c>
      <c r="E59" s="444" t="s">
        <v>391</v>
      </c>
      <c r="F59" s="444" t="s">
        <v>307</v>
      </c>
      <c r="G59" s="444" t="s">
        <v>711</v>
      </c>
      <c r="H59" s="443" t="s">
        <v>707</v>
      </c>
      <c r="I59" s="444" t="s">
        <v>712</v>
      </c>
      <c r="J59" s="444" t="s">
        <v>713</v>
      </c>
      <c r="K59" s="444" t="s">
        <v>393</v>
      </c>
      <c r="L59" s="450" t="s">
        <v>714</v>
      </c>
      <c r="M59" s="451">
        <v>253</v>
      </c>
      <c r="N59" s="340" t="e">
        <f t="shared" si="1"/>
        <v>#VALUE!</v>
      </c>
      <c r="O59" s="448">
        <v>52</v>
      </c>
      <c r="P59" s="102"/>
      <c r="Q59" s="102"/>
    </row>
    <row r="60" spans="1:17" s="332" customFormat="1" x14ac:dyDescent="0.2">
      <c r="A60" s="444" t="s">
        <v>303</v>
      </c>
      <c r="B60" s="433" t="s">
        <v>303</v>
      </c>
      <c r="C60" s="342">
        <v>2021</v>
      </c>
      <c r="D60" s="441" t="s">
        <v>400</v>
      </c>
      <c r="E60" s="444" t="s">
        <v>391</v>
      </c>
      <c r="F60" s="444" t="s">
        <v>307</v>
      </c>
      <c r="G60" s="444" t="s">
        <v>711</v>
      </c>
      <c r="H60" s="443" t="s">
        <v>708</v>
      </c>
      <c r="I60" s="444" t="s">
        <v>712</v>
      </c>
      <c r="J60" s="444" t="s">
        <v>713</v>
      </c>
      <c r="K60" s="444" t="s">
        <v>393</v>
      </c>
      <c r="L60" s="450" t="s">
        <v>714</v>
      </c>
      <c r="M60" s="451">
        <v>253</v>
      </c>
      <c r="N60" s="340" t="e">
        <f t="shared" si="1"/>
        <v>#VALUE!</v>
      </c>
      <c r="O60" s="448">
        <v>52</v>
      </c>
      <c r="P60" s="102"/>
      <c r="Q60" s="102"/>
    </row>
    <row r="61" spans="1:17" s="332" customFormat="1" x14ac:dyDescent="0.2">
      <c r="A61" s="444" t="s">
        <v>303</v>
      </c>
      <c r="B61" s="433" t="s">
        <v>303</v>
      </c>
      <c r="C61" s="342">
        <v>2021</v>
      </c>
      <c r="D61" s="441" t="s">
        <v>400</v>
      </c>
      <c r="E61" s="444" t="s">
        <v>391</v>
      </c>
      <c r="F61" s="444" t="s">
        <v>307</v>
      </c>
      <c r="G61" s="452" t="s">
        <v>711</v>
      </c>
      <c r="H61" s="443" t="s">
        <v>702</v>
      </c>
      <c r="I61" s="444" t="s">
        <v>712</v>
      </c>
      <c r="J61" s="444" t="s">
        <v>713</v>
      </c>
      <c r="K61" s="444" t="s">
        <v>393</v>
      </c>
      <c r="L61" s="450" t="s">
        <v>714</v>
      </c>
      <c r="M61" s="451">
        <v>241</v>
      </c>
      <c r="N61" s="340" t="e">
        <f t="shared" si="1"/>
        <v>#VALUE!</v>
      </c>
      <c r="O61" s="448">
        <v>51</v>
      </c>
      <c r="P61" s="102"/>
      <c r="Q61" s="102"/>
    </row>
    <row r="62" spans="1:17" s="332" customFormat="1" x14ac:dyDescent="0.2">
      <c r="A62" s="444" t="s">
        <v>303</v>
      </c>
      <c r="B62" s="433" t="s">
        <v>303</v>
      </c>
      <c r="C62" s="342">
        <v>2021</v>
      </c>
      <c r="D62" s="441" t="s">
        <v>400</v>
      </c>
      <c r="E62" s="444" t="s">
        <v>391</v>
      </c>
      <c r="F62" s="444" t="s">
        <v>307</v>
      </c>
      <c r="G62" s="452" t="s">
        <v>711</v>
      </c>
      <c r="H62" s="443" t="s">
        <v>705</v>
      </c>
      <c r="I62" s="444" t="s">
        <v>712</v>
      </c>
      <c r="J62" s="444" t="s">
        <v>713</v>
      </c>
      <c r="K62" s="444" t="s">
        <v>393</v>
      </c>
      <c r="L62" s="450" t="s">
        <v>714</v>
      </c>
      <c r="M62" s="453">
        <v>253</v>
      </c>
      <c r="N62" s="340" t="e">
        <f t="shared" si="1"/>
        <v>#VALUE!</v>
      </c>
      <c r="O62" s="448">
        <v>52</v>
      </c>
      <c r="P62" s="102"/>
      <c r="Q62" s="102"/>
    </row>
    <row r="63" spans="1:17" s="332" customFormat="1" x14ac:dyDescent="0.2">
      <c r="A63" s="444" t="s">
        <v>303</v>
      </c>
      <c r="B63" s="433" t="s">
        <v>303</v>
      </c>
      <c r="C63" s="342">
        <v>2021</v>
      </c>
      <c r="D63" s="449" t="s">
        <v>314</v>
      </c>
      <c r="E63" s="444" t="s">
        <v>391</v>
      </c>
      <c r="F63" s="444" t="s">
        <v>307</v>
      </c>
      <c r="G63" s="452" t="s">
        <v>711</v>
      </c>
      <c r="H63" s="443" t="s">
        <v>709</v>
      </c>
      <c r="I63" s="444" t="s">
        <v>712</v>
      </c>
      <c r="J63" s="444" t="s">
        <v>713</v>
      </c>
      <c r="K63" s="444" t="s">
        <v>393</v>
      </c>
      <c r="L63" s="450" t="s">
        <v>714</v>
      </c>
      <c r="M63" s="454">
        <v>1214</v>
      </c>
      <c r="N63" s="340" t="e">
        <f t="shared" si="1"/>
        <v>#VALUE!</v>
      </c>
      <c r="O63" s="448">
        <v>38</v>
      </c>
      <c r="P63" s="102"/>
      <c r="Q63" s="102"/>
    </row>
    <row r="64" spans="1:17" s="332" customFormat="1" x14ac:dyDescent="0.2">
      <c r="A64" s="444" t="s">
        <v>303</v>
      </c>
      <c r="B64" s="433" t="s">
        <v>303</v>
      </c>
      <c r="C64" s="342">
        <v>2021</v>
      </c>
      <c r="D64" s="449" t="s">
        <v>314</v>
      </c>
      <c r="E64" s="444" t="s">
        <v>391</v>
      </c>
      <c r="F64" s="444" t="s">
        <v>307</v>
      </c>
      <c r="G64" s="452" t="s">
        <v>711</v>
      </c>
      <c r="H64" s="443" t="s">
        <v>707</v>
      </c>
      <c r="I64" s="444" t="s">
        <v>712</v>
      </c>
      <c r="J64" s="444" t="s">
        <v>713</v>
      </c>
      <c r="K64" s="444" t="s">
        <v>393</v>
      </c>
      <c r="L64" s="450" t="s">
        <v>714</v>
      </c>
      <c r="M64" s="454">
        <v>966</v>
      </c>
      <c r="N64" s="340" t="e">
        <f t="shared" si="1"/>
        <v>#VALUE!</v>
      </c>
      <c r="O64" s="448">
        <v>33</v>
      </c>
      <c r="P64" s="102"/>
      <c r="Q64" s="102"/>
    </row>
    <row r="65" spans="1:17" s="332" customFormat="1" x14ac:dyDescent="0.2">
      <c r="A65" s="444" t="s">
        <v>303</v>
      </c>
      <c r="B65" s="433" t="s">
        <v>303</v>
      </c>
      <c r="C65" s="342">
        <v>2021</v>
      </c>
      <c r="D65" s="449" t="s">
        <v>314</v>
      </c>
      <c r="E65" s="444" t="s">
        <v>391</v>
      </c>
      <c r="F65" s="444" t="s">
        <v>307</v>
      </c>
      <c r="G65" s="452" t="s">
        <v>711</v>
      </c>
      <c r="H65" s="443" t="s">
        <v>702</v>
      </c>
      <c r="I65" s="444" t="s">
        <v>712</v>
      </c>
      <c r="J65" s="444" t="s">
        <v>713</v>
      </c>
      <c r="K65" s="444" t="s">
        <v>393</v>
      </c>
      <c r="L65" s="450" t="s">
        <v>714</v>
      </c>
      <c r="M65" s="454">
        <v>11161</v>
      </c>
      <c r="N65" s="340" t="e">
        <f t="shared" si="1"/>
        <v>#VALUE!</v>
      </c>
      <c r="O65" s="448">
        <v>78</v>
      </c>
      <c r="P65" s="102"/>
      <c r="Q65" s="102"/>
    </row>
    <row r="66" spans="1:17" s="332" customFormat="1" x14ac:dyDescent="0.2">
      <c r="A66" s="444" t="s">
        <v>303</v>
      </c>
      <c r="B66" s="433" t="s">
        <v>303</v>
      </c>
      <c r="C66" s="342">
        <v>2021</v>
      </c>
      <c r="D66" s="449" t="s">
        <v>314</v>
      </c>
      <c r="E66" s="444" t="s">
        <v>391</v>
      </c>
      <c r="F66" s="444" t="s">
        <v>307</v>
      </c>
      <c r="G66" s="452" t="s">
        <v>711</v>
      </c>
      <c r="H66" s="443" t="s">
        <v>705</v>
      </c>
      <c r="I66" s="444" t="s">
        <v>712</v>
      </c>
      <c r="J66" s="444" t="s">
        <v>713</v>
      </c>
      <c r="K66" s="444" t="s">
        <v>393</v>
      </c>
      <c r="L66" s="450" t="s">
        <v>714</v>
      </c>
      <c r="M66" s="454">
        <v>1215</v>
      </c>
      <c r="N66" s="340" t="e">
        <f t="shared" si="1"/>
        <v>#VALUE!</v>
      </c>
      <c r="O66" s="448">
        <v>38</v>
      </c>
      <c r="P66" s="102"/>
      <c r="Q66" s="102"/>
    </row>
    <row r="67" spans="1:17" s="332" customFormat="1" x14ac:dyDescent="0.2">
      <c r="A67" s="444" t="s">
        <v>303</v>
      </c>
      <c r="B67" s="433" t="s">
        <v>303</v>
      </c>
      <c r="C67" s="342">
        <v>2021</v>
      </c>
      <c r="D67" s="449" t="s">
        <v>314</v>
      </c>
      <c r="E67" s="444" t="s">
        <v>391</v>
      </c>
      <c r="F67" s="444" t="s">
        <v>307</v>
      </c>
      <c r="G67" s="452" t="s">
        <v>711</v>
      </c>
      <c r="H67" s="443" t="s">
        <v>708</v>
      </c>
      <c r="I67" s="444" t="s">
        <v>712</v>
      </c>
      <c r="J67" s="444" t="s">
        <v>713</v>
      </c>
      <c r="K67" s="444" t="s">
        <v>393</v>
      </c>
      <c r="L67" s="450" t="s">
        <v>714</v>
      </c>
      <c r="M67" s="454">
        <v>1215</v>
      </c>
      <c r="N67" s="340" t="e">
        <f t="shared" si="1"/>
        <v>#VALUE!</v>
      </c>
      <c r="O67" s="448">
        <v>38</v>
      </c>
      <c r="P67" s="102"/>
      <c r="Q67" s="102"/>
    </row>
    <row r="68" spans="1:17" s="332" customFormat="1" x14ac:dyDescent="0.2">
      <c r="A68" s="444" t="s">
        <v>303</v>
      </c>
      <c r="B68" s="433" t="s">
        <v>303</v>
      </c>
      <c r="C68" s="342">
        <v>2021</v>
      </c>
      <c r="D68" s="449" t="s">
        <v>314</v>
      </c>
      <c r="E68" s="444" t="s">
        <v>391</v>
      </c>
      <c r="F68" s="444" t="s">
        <v>307</v>
      </c>
      <c r="G68" s="452" t="s">
        <v>715</v>
      </c>
      <c r="H68" s="443" t="s">
        <v>709</v>
      </c>
      <c r="I68" s="444" t="s">
        <v>712</v>
      </c>
      <c r="J68" s="444" t="s">
        <v>713</v>
      </c>
      <c r="K68" s="444" t="s">
        <v>393</v>
      </c>
      <c r="L68" s="450" t="s">
        <v>714</v>
      </c>
      <c r="M68" s="454">
        <v>1200</v>
      </c>
      <c r="N68" s="340" t="e">
        <f t="shared" si="1"/>
        <v>#VALUE!</v>
      </c>
      <c r="O68" s="448">
        <v>45</v>
      </c>
      <c r="P68" s="102"/>
      <c r="Q68" s="102"/>
    </row>
    <row r="69" spans="1:17" s="332" customFormat="1" x14ac:dyDescent="0.2">
      <c r="A69" s="444" t="s">
        <v>303</v>
      </c>
      <c r="B69" s="433" t="s">
        <v>303</v>
      </c>
      <c r="C69" s="342">
        <v>2021</v>
      </c>
      <c r="D69" s="449" t="s">
        <v>314</v>
      </c>
      <c r="E69" s="444" t="s">
        <v>391</v>
      </c>
      <c r="F69" s="444" t="s">
        <v>307</v>
      </c>
      <c r="G69" s="452" t="s">
        <v>715</v>
      </c>
      <c r="H69" s="443" t="s">
        <v>707</v>
      </c>
      <c r="I69" s="444" t="s">
        <v>712</v>
      </c>
      <c r="J69" s="444" t="s">
        <v>713</v>
      </c>
      <c r="K69" s="444" t="s">
        <v>393</v>
      </c>
      <c r="L69" s="450" t="s">
        <v>714</v>
      </c>
      <c r="M69" s="454">
        <v>1202</v>
      </c>
      <c r="N69" s="340" t="e">
        <f t="shared" si="1"/>
        <v>#VALUE!</v>
      </c>
      <c r="O69" s="448">
        <v>45</v>
      </c>
      <c r="P69" s="102"/>
      <c r="Q69" s="102"/>
    </row>
    <row r="70" spans="1:17" s="332" customFormat="1" x14ac:dyDescent="0.2">
      <c r="A70" s="444" t="s">
        <v>303</v>
      </c>
      <c r="B70" s="433" t="s">
        <v>303</v>
      </c>
      <c r="C70" s="342">
        <v>2021</v>
      </c>
      <c r="D70" s="449" t="s">
        <v>314</v>
      </c>
      <c r="E70" s="444" t="s">
        <v>391</v>
      </c>
      <c r="F70" s="444" t="s">
        <v>307</v>
      </c>
      <c r="G70" s="452" t="s">
        <v>715</v>
      </c>
      <c r="H70" s="443" t="s">
        <v>702</v>
      </c>
      <c r="I70" s="444" t="s">
        <v>712</v>
      </c>
      <c r="J70" s="444" t="s">
        <v>713</v>
      </c>
      <c r="K70" s="444" t="s">
        <v>393</v>
      </c>
      <c r="L70" s="450" t="s">
        <v>714</v>
      </c>
      <c r="M70" s="454">
        <v>17034</v>
      </c>
      <c r="N70" s="340" t="e">
        <f t="shared" si="1"/>
        <v>#VALUE!</v>
      </c>
      <c r="O70" s="448">
        <v>79</v>
      </c>
      <c r="P70" s="102"/>
      <c r="Q70" s="102"/>
    </row>
    <row r="71" spans="1:17" s="332" customFormat="1" x14ac:dyDescent="0.2">
      <c r="A71" s="444" t="s">
        <v>303</v>
      </c>
      <c r="B71" s="433" t="s">
        <v>303</v>
      </c>
      <c r="C71" s="342">
        <v>2021</v>
      </c>
      <c r="D71" s="449" t="s">
        <v>314</v>
      </c>
      <c r="E71" s="444" t="s">
        <v>391</v>
      </c>
      <c r="F71" s="444" t="s">
        <v>307</v>
      </c>
      <c r="G71" s="452" t="s">
        <v>715</v>
      </c>
      <c r="H71" s="443" t="s">
        <v>705</v>
      </c>
      <c r="I71" s="444" t="s">
        <v>712</v>
      </c>
      <c r="J71" s="444" t="s">
        <v>713</v>
      </c>
      <c r="K71" s="444" t="s">
        <v>393</v>
      </c>
      <c r="L71" s="450" t="s">
        <v>714</v>
      </c>
      <c r="M71" s="454">
        <v>1202</v>
      </c>
      <c r="N71" s="340" t="e">
        <f t="shared" si="1"/>
        <v>#VALUE!</v>
      </c>
      <c r="O71" s="448">
        <v>45</v>
      </c>
      <c r="P71" s="102"/>
      <c r="Q71" s="102"/>
    </row>
    <row r="72" spans="1:17" s="332" customFormat="1" x14ac:dyDescent="0.2">
      <c r="A72" s="444" t="s">
        <v>303</v>
      </c>
      <c r="B72" s="433" t="s">
        <v>303</v>
      </c>
      <c r="C72" s="342">
        <v>2021</v>
      </c>
      <c r="D72" s="449" t="s">
        <v>314</v>
      </c>
      <c r="E72" s="444" t="s">
        <v>391</v>
      </c>
      <c r="F72" s="444" t="s">
        <v>307</v>
      </c>
      <c r="G72" s="452" t="s">
        <v>715</v>
      </c>
      <c r="H72" s="443" t="s">
        <v>708</v>
      </c>
      <c r="I72" s="444" t="s">
        <v>712</v>
      </c>
      <c r="J72" s="444" t="s">
        <v>713</v>
      </c>
      <c r="K72" s="444" t="s">
        <v>393</v>
      </c>
      <c r="L72" s="450" t="s">
        <v>714</v>
      </c>
      <c r="M72" s="454">
        <v>1202</v>
      </c>
      <c r="N72" s="340" t="e">
        <f t="shared" si="1"/>
        <v>#VALUE!</v>
      </c>
      <c r="O72" s="448">
        <v>45</v>
      </c>
      <c r="P72" s="102"/>
      <c r="Q72" s="102"/>
    </row>
    <row r="73" spans="1:17" s="332" customFormat="1" x14ac:dyDescent="0.2">
      <c r="A73" s="444" t="s">
        <v>303</v>
      </c>
      <c r="B73" s="433" t="s">
        <v>303</v>
      </c>
      <c r="C73" s="342">
        <v>2021</v>
      </c>
      <c r="D73" s="449" t="s">
        <v>387</v>
      </c>
      <c r="E73" s="444" t="s">
        <v>391</v>
      </c>
      <c r="F73" s="444" t="s">
        <v>307</v>
      </c>
      <c r="G73" s="452" t="s">
        <v>716</v>
      </c>
      <c r="H73" s="443" t="s">
        <v>709</v>
      </c>
      <c r="I73" s="444" t="s">
        <v>712</v>
      </c>
      <c r="J73" s="444" t="s">
        <v>713</v>
      </c>
      <c r="K73" s="444" t="s">
        <v>393</v>
      </c>
      <c r="L73" s="450" t="s">
        <v>714</v>
      </c>
      <c r="M73" s="453">
        <v>1396</v>
      </c>
      <c r="N73" s="340" t="e">
        <f t="shared" si="1"/>
        <v>#VALUE!</v>
      </c>
      <c r="O73" s="448">
        <v>67</v>
      </c>
      <c r="P73" s="102"/>
      <c r="Q73" s="102"/>
    </row>
    <row r="74" spans="1:17" s="332" customFormat="1" x14ac:dyDescent="0.2">
      <c r="A74" s="444" t="s">
        <v>303</v>
      </c>
      <c r="B74" s="433" t="s">
        <v>303</v>
      </c>
      <c r="C74" s="342">
        <v>2021</v>
      </c>
      <c r="D74" s="449" t="s">
        <v>387</v>
      </c>
      <c r="E74" s="444" t="s">
        <v>391</v>
      </c>
      <c r="F74" s="444" t="s">
        <v>307</v>
      </c>
      <c r="G74" s="452" t="s">
        <v>716</v>
      </c>
      <c r="H74" s="443" t="s">
        <v>707</v>
      </c>
      <c r="I74" s="444" t="s">
        <v>712</v>
      </c>
      <c r="J74" s="444" t="s">
        <v>713</v>
      </c>
      <c r="K74" s="444" t="s">
        <v>393</v>
      </c>
      <c r="L74" s="450" t="s">
        <v>714</v>
      </c>
      <c r="M74" s="453">
        <v>1351</v>
      </c>
      <c r="N74" s="340" t="e">
        <f t="shared" si="1"/>
        <v>#VALUE!</v>
      </c>
      <c r="O74" s="448">
        <v>67</v>
      </c>
      <c r="P74" s="102"/>
      <c r="Q74" s="102"/>
    </row>
    <row r="75" spans="1:17" s="332" customFormat="1" x14ac:dyDescent="0.2">
      <c r="A75" s="444" t="s">
        <v>303</v>
      </c>
      <c r="B75" s="433" t="s">
        <v>303</v>
      </c>
      <c r="C75" s="342">
        <v>2021</v>
      </c>
      <c r="D75" s="449" t="s">
        <v>387</v>
      </c>
      <c r="E75" s="444" t="s">
        <v>391</v>
      </c>
      <c r="F75" s="444" t="s">
        <v>307</v>
      </c>
      <c r="G75" s="452" t="s">
        <v>716</v>
      </c>
      <c r="H75" s="443" t="s">
        <v>708</v>
      </c>
      <c r="I75" s="444" t="s">
        <v>712</v>
      </c>
      <c r="J75" s="444" t="s">
        <v>713</v>
      </c>
      <c r="K75" s="444" t="s">
        <v>393</v>
      </c>
      <c r="L75" s="450" t="s">
        <v>714</v>
      </c>
      <c r="M75" s="453">
        <v>672</v>
      </c>
      <c r="N75" s="340" t="e">
        <f t="shared" si="1"/>
        <v>#VALUE!</v>
      </c>
      <c r="O75" s="448">
        <v>43</v>
      </c>
      <c r="P75" s="102"/>
      <c r="Q75" s="102"/>
    </row>
    <row r="76" spans="1:17" s="332" customFormat="1" x14ac:dyDescent="0.2">
      <c r="A76" s="444" t="s">
        <v>303</v>
      </c>
      <c r="B76" s="433" t="s">
        <v>303</v>
      </c>
      <c r="C76" s="342">
        <v>2021</v>
      </c>
      <c r="D76" s="449" t="s">
        <v>387</v>
      </c>
      <c r="E76" s="444" t="s">
        <v>391</v>
      </c>
      <c r="F76" s="444" t="s">
        <v>307</v>
      </c>
      <c r="G76" s="452" t="s">
        <v>716</v>
      </c>
      <c r="H76" s="443" t="s">
        <v>702</v>
      </c>
      <c r="I76" s="444" t="s">
        <v>712</v>
      </c>
      <c r="J76" s="444" t="s">
        <v>713</v>
      </c>
      <c r="K76" s="444" t="s">
        <v>393</v>
      </c>
      <c r="L76" s="450" t="s">
        <v>714</v>
      </c>
      <c r="M76" s="453">
        <v>28368</v>
      </c>
      <c r="N76" s="340" t="e">
        <f t="shared" si="1"/>
        <v>#VALUE!</v>
      </c>
      <c r="O76" s="448">
        <v>157</v>
      </c>
      <c r="P76" s="102"/>
      <c r="Q76" s="102"/>
    </row>
    <row r="77" spans="1:17" s="332" customFormat="1" x14ac:dyDescent="0.2">
      <c r="A77" s="444" t="s">
        <v>303</v>
      </c>
      <c r="B77" s="433" t="s">
        <v>303</v>
      </c>
      <c r="C77" s="342">
        <v>2021</v>
      </c>
      <c r="D77" s="449" t="s">
        <v>387</v>
      </c>
      <c r="E77" s="444" t="s">
        <v>391</v>
      </c>
      <c r="F77" s="444" t="s">
        <v>307</v>
      </c>
      <c r="G77" s="452" t="s">
        <v>716</v>
      </c>
      <c r="H77" s="443" t="s">
        <v>705</v>
      </c>
      <c r="I77" s="444" t="s">
        <v>712</v>
      </c>
      <c r="J77" s="444" t="s">
        <v>713</v>
      </c>
      <c r="K77" s="444" t="s">
        <v>393</v>
      </c>
      <c r="L77" s="450" t="s">
        <v>714</v>
      </c>
      <c r="M77" s="453">
        <v>1399</v>
      </c>
      <c r="N77" s="340" t="e">
        <f t="shared" si="1"/>
        <v>#VALUE!</v>
      </c>
      <c r="O77" s="448">
        <v>67</v>
      </c>
      <c r="P77" s="102"/>
      <c r="Q77" s="102"/>
    </row>
    <row r="78" spans="1:17" s="332" customFormat="1" ht="84" x14ac:dyDescent="0.2">
      <c r="A78" s="444" t="s">
        <v>303</v>
      </c>
      <c r="B78" s="433" t="s">
        <v>303</v>
      </c>
      <c r="C78" s="342">
        <v>2021</v>
      </c>
      <c r="D78" s="449" t="s">
        <v>318</v>
      </c>
      <c r="E78" s="444" t="s">
        <v>391</v>
      </c>
      <c r="F78" s="444" t="s">
        <v>307</v>
      </c>
      <c r="G78" s="452" t="s">
        <v>711</v>
      </c>
      <c r="H78" s="443" t="s">
        <v>709</v>
      </c>
      <c r="I78" s="444" t="s">
        <v>717</v>
      </c>
      <c r="J78" s="450" t="s">
        <v>706</v>
      </c>
      <c r="K78" s="444" t="s">
        <v>393</v>
      </c>
      <c r="L78" s="445" t="s">
        <v>718</v>
      </c>
      <c r="M78" s="454">
        <v>1031</v>
      </c>
      <c r="N78" s="340" t="e">
        <f t="shared" si="1"/>
        <v>#VALUE!</v>
      </c>
      <c r="O78" s="448">
        <v>26</v>
      </c>
      <c r="P78" s="102"/>
      <c r="Q78" s="102"/>
    </row>
    <row r="79" spans="1:17" s="332" customFormat="1" ht="84" x14ac:dyDescent="0.2">
      <c r="A79" s="444" t="s">
        <v>303</v>
      </c>
      <c r="B79" s="433" t="s">
        <v>303</v>
      </c>
      <c r="C79" s="342">
        <v>2021</v>
      </c>
      <c r="D79" s="449" t="s">
        <v>318</v>
      </c>
      <c r="E79" s="444" t="s">
        <v>391</v>
      </c>
      <c r="F79" s="444" t="s">
        <v>307</v>
      </c>
      <c r="G79" s="452" t="s">
        <v>711</v>
      </c>
      <c r="H79" s="443" t="s">
        <v>707</v>
      </c>
      <c r="I79" s="444" t="s">
        <v>717</v>
      </c>
      <c r="J79" s="450" t="s">
        <v>706</v>
      </c>
      <c r="K79" s="444" t="s">
        <v>393</v>
      </c>
      <c r="L79" s="445" t="s">
        <v>718</v>
      </c>
      <c r="M79" s="454">
        <v>988</v>
      </c>
      <c r="N79" s="340" t="e">
        <f t="shared" si="1"/>
        <v>#VALUE!</v>
      </c>
      <c r="O79" s="448">
        <v>27</v>
      </c>
      <c r="P79" s="102"/>
      <c r="Q79" s="102"/>
    </row>
    <row r="80" spans="1:17" s="332" customFormat="1" ht="84" x14ac:dyDescent="0.2">
      <c r="A80" s="444" t="s">
        <v>303</v>
      </c>
      <c r="B80" s="433" t="s">
        <v>303</v>
      </c>
      <c r="C80" s="342">
        <v>2021</v>
      </c>
      <c r="D80" s="449" t="s">
        <v>318</v>
      </c>
      <c r="E80" s="444" t="s">
        <v>391</v>
      </c>
      <c r="F80" s="444" t="s">
        <v>307</v>
      </c>
      <c r="G80" s="452" t="s">
        <v>711</v>
      </c>
      <c r="H80" s="443" t="s">
        <v>708</v>
      </c>
      <c r="I80" s="444" t="s">
        <v>717</v>
      </c>
      <c r="J80" s="450" t="s">
        <v>706</v>
      </c>
      <c r="K80" s="444" t="s">
        <v>393</v>
      </c>
      <c r="L80" s="445" t="s">
        <v>718</v>
      </c>
      <c r="M80" s="454">
        <v>967</v>
      </c>
      <c r="N80" s="340" t="e">
        <f t="shared" si="1"/>
        <v>#VALUE!</v>
      </c>
      <c r="O80" s="448">
        <v>28</v>
      </c>
      <c r="P80" s="102"/>
      <c r="Q80" s="102"/>
    </row>
    <row r="81" spans="1:17" s="332" customFormat="1" ht="84" x14ac:dyDescent="0.2">
      <c r="A81" s="444" t="s">
        <v>303</v>
      </c>
      <c r="B81" s="433" t="s">
        <v>303</v>
      </c>
      <c r="C81" s="342">
        <v>2021</v>
      </c>
      <c r="D81" s="449" t="s">
        <v>318</v>
      </c>
      <c r="E81" s="444" t="s">
        <v>391</v>
      </c>
      <c r="F81" s="444" t="s">
        <v>307</v>
      </c>
      <c r="G81" s="452" t="s">
        <v>711</v>
      </c>
      <c r="H81" s="443" t="s">
        <v>702</v>
      </c>
      <c r="I81" s="444" t="s">
        <v>717</v>
      </c>
      <c r="J81" s="450" t="s">
        <v>706</v>
      </c>
      <c r="K81" s="444" t="s">
        <v>393</v>
      </c>
      <c r="L81" s="445" t="s">
        <v>718</v>
      </c>
      <c r="M81" s="454">
        <v>2340</v>
      </c>
      <c r="N81" s="340" t="e">
        <f t="shared" si="1"/>
        <v>#VALUE!</v>
      </c>
      <c r="O81" s="448">
        <v>59</v>
      </c>
      <c r="P81" s="102"/>
      <c r="Q81" s="102"/>
    </row>
    <row r="82" spans="1:17" s="332" customFormat="1" ht="84" x14ac:dyDescent="0.2">
      <c r="A82" s="444" t="s">
        <v>303</v>
      </c>
      <c r="B82" s="433" t="s">
        <v>303</v>
      </c>
      <c r="C82" s="342">
        <v>2021</v>
      </c>
      <c r="D82" s="449" t="s">
        <v>318</v>
      </c>
      <c r="E82" s="444" t="s">
        <v>391</v>
      </c>
      <c r="F82" s="444" t="s">
        <v>307</v>
      </c>
      <c r="G82" s="452" t="s">
        <v>711</v>
      </c>
      <c r="H82" s="443" t="s">
        <v>705</v>
      </c>
      <c r="I82" s="444" t="s">
        <v>717</v>
      </c>
      <c r="J82" s="450" t="s">
        <v>706</v>
      </c>
      <c r="K82" s="444" t="s">
        <v>393</v>
      </c>
      <c r="L82" s="445" t="s">
        <v>718</v>
      </c>
      <c r="M82" s="454">
        <v>849</v>
      </c>
      <c r="N82" s="340" t="e">
        <f t="shared" si="1"/>
        <v>#VALUE!</v>
      </c>
      <c r="O82" s="448">
        <v>28</v>
      </c>
      <c r="P82" s="102"/>
      <c r="Q82" s="102"/>
    </row>
    <row r="83" spans="1:17" s="332" customFormat="1" ht="84" x14ac:dyDescent="0.2">
      <c r="A83" s="444" t="s">
        <v>303</v>
      </c>
      <c r="B83" s="433" t="s">
        <v>303</v>
      </c>
      <c r="C83" s="342">
        <v>2021</v>
      </c>
      <c r="D83" s="449" t="s">
        <v>318</v>
      </c>
      <c r="E83" s="444" t="s">
        <v>391</v>
      </c>
      <c r="F83" s="444" t="s">
        <v>307</v>
      </c>
      <c r="G83" s="452" t="s">
        <v>715</v>
      </c>
      <c r="H83" s="443" t="s">
        <v>709</v>
      </c>
      <c r="I83" s="444" t="s">
        <v>717</v>
      </c>
      <c r="J83" s="450" t="s">
        <v>706</v>
      </c>
      <c r="K83" s="444" t="s">
        <v>393</v>
      </c>
      <c r="L83" s="445" t="s">
        <v>718</v>
      </c>
      <c r="M83" s="454" t="s">
        <v>1756</v>
      </c>
      <c r="N83" s="340" t="e">
        <f t="shared" si="1"/>
        <v>#VALUE!</v>
      </c>
      <c r="O83" s="448"/>
      <c r="P83" s="102"/>
      <c r="Q83" s="455" t="s">
        <v>1757</v>
      </c>
    </row>
    <row r="84" spans="1:17" s="332" customFormat="1" ht="84" x14ac:dyDescent="0.2">
      <c r="A84" s="444" t="s">
        <v>303</v>
      </c>
      <c r="B84" s="433" t="s">
        <v>303</v>
      </c>
      <c r="C84" s="342">
        <v>2021</v>
      </c>
      <c r="D84" s="449" t="s">
        <v>318</v>
      </c>
      <c r="E84" s="444" t="s">
        <v>391</v>
      </c>
      <c r="F84" s="444" t="s">
        <v>307</v>
      </c>
      <c r="G84" s="452" t="s">
        <v>715</v>
      </c>
      <c r="H84" s="443" t="s">
        <v>707</v>
      </c>
      <c r="I84" s="444" t="s">
        <v>717</v>
      </c>
      <c r="J84" s="450" t="s">
        <v>706</v>
      </c>
      <c r="K84" s="444" t="s">
        <v>393</v>
      </c>
      <c r="L84" s="445" t="s">
        <v>718</v>
      </c>
      <c r="M84" s="454">
        <v>267</v>
      </c>
      <c r="N84" s="340" t="e">
        <f t="shared" si="1"/>
        <v>#VALUE!</v>
      </c>
      <c r="O84" s="448">
        <v>2</v>
      </c>
      <c r="P84" s="102"/>
      <c r="Q84" s="102"/>
    </row>
    <row r="85" spans="1:17" s="332" customFormat="1" ht="84" x14ac:dyDescent="0.2">
      <c r="A85" s="444" t="s">
        <v>303</v>
      </c>
      <c r="B85" s="433" t="s">
        <v>303</v>
      </c>
      <c r="C85" s="342">
        <v>2021</v>
      </c>
      <c r="D85" s="449" t="s">
        <v>318</v>
      </c>
      <c r="E85" s="444" t="s">
        <v>391</v>
      </c>
      <c r="F85" s="444" t="s">
        <v>307</v>
      </c>
      <c r="G85" s="452" t="s">
        <v>715</v>
      </c>
      <c r="H85" s="443" t="s">
        <v>708</v>
      </c>
      <c r="I85" s="444" t="s">
        <v>717</v>
      </c>
      <c r="J85" s="450" t="s">
        <v>706</v>
      </c>
      <c r="K85" s="444" t="s">
        <v>393</v>
      </c>
      <c r="L85" s="445" t="s">
        <v>718</v>
      </c>
      <c r="M85" s="454">
        <v>267</v>
      </c>
      <c r="N85" s="340" t="e">
        <f t="shared" si="1"/>
        <v>#VALUE!</v>
      </c>
      <c r="O85" s="448">
        <v>2</v>
      </c>
      <c r="P85" s="102"/>
      <c r="Q85" s="102"/>
    </row>
    <row r="86" spans="1:17" s="332" customFormat="1" ht="84" x14ac:dyDescent="0.2">
      <c r="A86" s="444" t="s">
        <v>303</v>
      </c>
      <c r="B86" s="433" t="s">
        <v>303</v>
      </c>
      <c r="C86" s="342">
        <v>2021</v>
      </c>
      <c r="D86" s="449" t="s">
        <v>318</v>
      </c>
      <c r="E86" s="444" t="s">
        <v>391</v>
      </c>
      <c r="F86" s="444" t="s">
        <v>307</v>
      </c>
      <c r="G86" s="452" t="s">
        <v>715</v>
      </c>
      <c r="H86" s="443" t="s">
        <v>702</v>
      </c>
      <c r="I86" s="444" t="s">
        <v>717</v>
      </c>
      <c r="J86" s="450" t="s">
        <v>706</v>
      </c>
      <c r="K86" s="444" t="s">
        <v>393</v>
      </c>
      <c r="L86" s="445" t="s">
        <v>718</v>
      </c>
      <c r="M86" s="454">
        <v>574</v>
      </c>
      <c r="N86" s="340" t="e">
        <f t="shared" si="1"/>
        <v>#VALUE!</v>
      </c>
      <c r="O86" s="448">
        <v>2</v>
      </c>
      <c r="P86" s="102"/>
      <c r="Q86" s="102"/>
    </row>
    <row r="87" spans="1:17" s="332" customFormat="1" ht="84" x14ac:dyDescent="0.2">
      <c r="A87" s="444" t="s">
        <v>303</v>
      </c>
      <c r="B87" s="433" t="s">
        <v>303</v>
      </c>
      <c r="C87" s="342">
        <v>2021</v>
      </c>
      <c r="D87" s="449" t="s">
        <v>318</v>
      </c>
      <c r="E87" s="444" t="s">
        <v>391</v>
      </c>
      <c r="F87" s="444" t="s">
        <v>307</v>
      </c>
      <c r="G87" s="452" t="s">
        <v>715</v>
      </c>
      <c r="H87" s="443" t="s">
        <v>705</v>
      </c>
      <c r="I87" s="444" t="s">
        <v>717</v>
      </c>
      <c r="J87" s="450" t="s">
        <v>706</v>
      </c>
      <c r="K87" s="444" t="s">
        <v>393</v>
      </c>
      <c r="L87" s="445" t="s">
        <v>718</v>
      </c>
      <c r="M87" s="454">
        <v>267</v>
      </c>
      <c r="N87" s="340" t="e">
        <f t="shared" si="1"/>
        <v>#VALUE!</v>
      </c>
      <c r="O87" s="448">
        <v>2</v>
      </c>
      <c r="P87" s="102"/>
      <c r="Q87" s="102"/>
    </row>
    <row r="88" spans="1:17" s="332" customFormat="1" ht="84" x14ac:dyDescent="0.2">
      <c r="A88" s="444" t="s">
        <v>303</v>
      </c>
      <c r="B88" s="433" t="s">
        <v>303</v>
      </c>
      <c r="C88" s="342">
        <v>2021</v>
      </c>
      <c r="D88" s="449" t="s">
        <v>378</v>
      </c>
      <c r="E88" s="444" t="s">
        <v>391</v>
      </c>
      <c r="F88" s="444" t="s">
        <v>307</v>
      </c>
      <c r="G88" s="452" t="s">
        <v>1758</v>
      </c>
      <c r="H88" s="443" t="s">
        <v>709</v>
      </c>
      <c r="I88" s="444" t="s">
        <v>717</v>
      </c>
      <c r="J88" s="450" t="s">
        <v>706</v>
      </c>
      <c r="K88" s="444" t="s">
        <v>393</v>
      </c>
      <c r="L88" s="445" t="s">
        <v>718</v>
      </c>
      <c r="M88" s="453">
        <v>2507</v>
      </c>
      <c r="N88" s="340" t="e">
        <f t="shared" si="1"/>
        <v>#VALUE!</v>
      </c>
      <c r="O88" s="448">
        <v>17</v>
      </c>
      <c r="P88" s="102"/>
      <c r="Q88" s="102"/>
    </row>
    <row r="89" spans="1:17" s="332" customFormat="1" ht="84" x14ac:dyDescent="0.2">
      <c r="A89" s="444" t="s">
        <v>303</v>
      </c>
      <c r="B89" s="433" t="s">
        <v>303</v>
      </c>
      <c r="C89" s="342">
        <v>2021</v>
      </c>
      <c r="D89" s="449" t="s">
        <v>378</v>
      </c>
      <c r="E89" s="444" t="s">
        <v>391</v>
      </c>
      <c r="F89" s="444" t="s">
        <v>307</v>
      </c>
      <c r="G89" s="452" t="s">
        <v>1758</v>
      </c>
      <c r="H89" s="443" t="s">
        <v>707</v>
      </c>
      <c r="I89" s="444" t="s">
        <v>717</v>
      </c>
      <c r="J89" s="450" t="s">
        <v>706</v>
      </c>
      <c r="K89" s="444" t="s">
        <v>393</v>
      </c>
      <c r="L89" s="445" t="s">
        <v>718</v>
      </c>
      <c r="M89" s="453">
        <v>2872</v>
      </c>
      <c r="N89" s="340" t="e">
        <f t="shared" si="1"/>
        <v>#VALUE!</v>
      </c>
      <c r="O89" s="448">
        <v>19</v>
      </c>
      <c r="P89" s="102"/>
      <c r="Q89" s="102"/>
    </row>
    <row r="90" spans="1:17" s="332" customFormat="1" ht="84" x14ac:dyDescent="0.2">
      <c r="A90" s="444" t="s">
        <v>303</v>
      </c>
      <c r="B90" s="433" t="s">
        <v>303</v>
      </c>
      <c r="C90" s="342">
        <v>2021</v>
      </c>
      <c r="D90" s="449" t="s">
        <v>378</v>
      </c>
      <c r="E90" s="444" t="s">
        <v>391</v>
      </c>
      <c r="F90" s="444" t="s">
        <v>307</v>
      </c>
      <c r="G90" s="452" t="s">
        <v>1758</v>
      </c>
      <c r="H90" s="443" t="s">
        <v>708</v>
      </c>
      <c r="I90" s="444" t="s">
        <v>717</v>
      </c>
      <c r="J90" s="450" t="s">
        <v>706</v>
      </c>
      <c r="K90" s="444" t="s">
        <v>393</v>
      </c>
      <c r="L90" s="445" t="s">
        <v>718</v>
      </c>
      <c r="M90" s="453">
        <v>2879</v>
      </c>
      <c r="N90" s="340" t="e">
        <f t="shared" si="1"/>
        <v>#VALUE!</v>
      </c>
      <c r="O90" s="448">
        <v>19</v>
      </c>
      <c r="P90" s="102"/>
      <c r="Q90" s="102"/>
    </row>
    <row r="91" spans="1:17" s="332" customFormat="1" ht="84" x14ac:dyDescent="0.2">
      <c r="A91" s="444" t="s">
        <v>303</v>
      </c>
      <c r="B91" s="433" t="s">
        <v>303</v>
      </c>
      <c r="C91" s="342">
        <v>2021</v>
      </c>
      <c r="D91" s="449" t="s">
        <v>378</v>
      </c>
      <c r="E91" s="444" t="s">
        <v>391</v>
      </c>
      <c r="F91" s="444" t="s">
        <v>307</v>
      </c>
      <c r="G91" s="452" t="s">
        <v>1758</v>
      </c>
      <c r="H91" s="443" t="s">
        <v>702</v>
      </c>
      <c r="I91" s="444" t="s">
        <v>717</v>
      </c>
      <c r="J91" s="450" t="s">
        <v>706</v>
      </c>
      <c r="K91" s="444" t="s">
        <v>393</v>
      </c>
      <c r="L91" s="445" t="s">
        <v>718</v>
      </c>
      <c r="M91" s="453">
        <v>9359</v>
      </c>
      <c r="N91" s="340" t="e">
        <f t="shared" si="1"/>
        <v>#VALUE!</v>
      </c>
      <c r="O91" s="448">
        <v>45</v>
      </c>
      <c r="P91" s="102"/>
      <c r="Q91" s="102"/>
    </row>
    <row r="92" spans="1:17" s="332" customFormat="1" ht="84" x14ac:dyDescent="0.2">
      <c r="A92" s="444" t="s">
        <v>303</v>
      </c>
      <c r="B92" s="433" t="s">
        <v>303</v>
      </c>
      <c r="C92" s="342">
        <v>2021</v>
      </c>
      <c r="D92" s="449" t="s">
        <v>378</v>
      </c>
      <c r="E92" s="444" t="s">
        <v>391</v>
      </c>
      <c r="F92" s="444" t="s">
        <v>307</v>
      </c>
      <c r="G92" s="452" t="s">
        <v>1758</v>
      </c>
      <c r="H92" s="443" t="s">
        <v>705</v>
      </c>
      <c r="I92" s="444" t="s">
        <v>717</v>
      </c>
      <c r="J92" s="450" t="s">
        <v>706</v>
      </c>
      <c r="K92" s="444" t="s">
        <v>393</v>
      </c>
      <c r="L92" s="445" t="s">
        <v>718</v>
      </c>
      <c r="M92" s="453">
        <v>2879</v>
      </c>
      <c r="N92" s="340" t="e">
        <f>100*M92/J92</f>
        <v>#VALUE!</v>
      </c>
      <c r="O92" s="448">
        <v>19</v>
      </c>
      <c r="P92" s="102"/>
      <c r="Q92" s="102"/>
    </row>
    <row r="93" spans="1:17" s="332" customFormat="1" ht="84" x14ac:dyDescent="0.2">
      <c r="A93" s="444" t="s">
        <v>303</v>
      </c>
      <c r="B93" s="433" t="s">
        <v>303</v>
      </c>
      <c r="C93" s="342">
        <v>2021</v>
      </c>
      <c r="D93" s="449" t="s">
        <v>378</v>
      </c>
      <c r="E93" s="444" t="s">
        <v>391</v>
      </c>
      <c r="F93" s="444" t="s">
        <v>307</v>
      </c>
      <c r="G93" s="452" t="s">
        <v>1759</v>
      </c>
      <c r="H93" s="443" t="s">
        <v>709</v>
      </c>
      <c r="I93" s="444" t="s">
        <v>717</v>
      </c>
      <c r="J93" s="450" t="s">
        <v>706</v>
      </c>
      <c r="K93" s="444" t="s">
        <v>393</v>
      </c>
      <c r="L93" s="445" t="s">
        <v>718</v>
      </c>
      <c r="M93" s="453">
        <v>457</v>
      </c>
      <c r="N93" s="340" t="e">
        <f>100*M93/J93</f>
        <v>#VALUE!</v>
      </c>
      <c r="O93" s="448">
        <v>6</v>
      </c>
      <c r="P93" s="102"/>
      <c r="Q93" s="102"/>
    </row>
    <row r="94" spans="1:17" s="332" customFormat="1" ht="84" x14ac:dyDescent="0.2">
      <c r="A94" s="444" t="s">
        <v>303</v>
      </c>
      <c r="B94" s="433" t="s">
        <v>303</v>
      </c>
      <c r="C94" s="342">
        <v>2021</v>
      </c>
      <c r="D94" s="449" t="s">
        <v>378</v>
      </c>
      <c r="E94" s="444" t="s">
        <v>391</v>
      </c>
      <c r="F94" s="444" t="s">
        <v>307</v>
      </c>
      <c r="G94" s="452" t="s">
        <v>1759</v>
      </c>
      <c r="H94" s="443" t="s">
        <v>707</v>
      </c>
      <c r="I94" s="444" t="s">
        <v>717</v>
      </c>
      <c r="J94" s="450" t="s">
        <v>706</v>
      </c>
      <c r="K94" s="444" t="s">
        <v>393</v>
      </c>
      <c r="L94" s="445" t="s">
        <v>718</v>
      </c>
      <c r="M94" s="453">
        <v>619</v>
      </c>
      <c r="N94" s="340" t="e">
        <f>100*M94/J94</f>
        <v>#VALUE!</v>
      </c>
      <c r="O94" s="448">
        <v>7</v>
      </c>
      <c r="P94" s="102"/>
      <c r="Q94" s="102"/>
    </row>
    <row r="95" spans="1:17" s="332" customFormat="1" ht="84" x14ac:dyDescent="0.2">
      <c r="A95" s="444" t="s">
        <v>303</v>
      </c>
      <c r="B95" s="433" t="s">
        <v>303</v>
      </c>
      <c r="C95" s="342">
        <v>2021</v>
      </c>
      <c r="D95" s="449" t="s">
        <v>378</v>
      </c>
      <c r="E95" s="444" t="s">
        <v>391</v>
      </c>
      <c r="F95" s="444" t="s">
        <v>307</v>
      </c>
      <c r="G95" s="452" t="s">
        <v>1759</v>
      </c>
      <c r="H95" s="443" t="s">
        <v>708</v>
      </c>
      <c r="I95" s="444" t="s">
        <v>717</v>
      </c>
      <c r="J95" s="450" t="s">
        <v>706</v>
      </c>
      <c r="K95" s="444" t="s">
        <v>393</v>
      </c>
      <c r="L95" s="445" t="s">
        <v>718</v>
      </c>
      <c r="M95" s="453">
        <v>619</v>
      </c>
      <c r="N95" s="340" t="e">
        <f>100*M95/J95</f>
        <v>#VALUE!</v>
      </c>
      <c r="O95" s="448">
        <v>7</v>
      </c>
      <c r="P95" s="102"/>
      <c r="Q95" s="102"/>
    </row>
    <row r="96" spans="1:17" s="332" customFormat="1" ht="84" x14ac:dyDescent="0.2">
      <c r="A96" s="444" t="s">
        <v>303</v>
      </c>
      <c r="B96" s="433" t="s">
        <v>303</v>
      </c>
      <c r="C96" s="342">
        <v>2021</v>
      </c>
      <c r="D96" s="449" t="s">
        <v>378</v>
      </c>
      <c r="E96" s="444" t="s">
        <v>391</v>
      </c>
      <c r="F96" s="444" t="s">
        <v>307</v>
      </c>
      <c r="G96" s="452" t="s">
        <v>1759</v>
      </c>
      <c r="H96" s="443" t="s">
        <v>702</v>
      </c>
      <c r="I96" s="444" t="s">
        <v>717</v>
      </c>
      <c r="J96" s="450" t="s">
        <v>706</v>
      </c>
      <c r="K96" s="444" t="s">
        <v>393</v>
      </c>
      <c r="L96" s="445" t="s">
        <v>718</v>
      </c>
      <c r="M96" s="453">
        <v>1580</v>
      </c>
      <c r="N96" s="340" t="e">
        <f>100*M96/J96</f>
        <v>#VALUE!</v>
      </c>
      <c r="O96" s="448">
        <v>9</v>
      </c>
      <c r="P96" s="102"/>
      <c r="Q96" s="102"/>
    </row>
    <row r="97" spans="1:17" s="332" customFormat="1" ht="84" x14ac:dyDescent="0.2">
      <c r="A97" s="444" t="s">
        <v>303</v>
      </c>
      <c r="B97" s="433" t="s">
        <v>303</v>
      </c>
      <c r="C97" s="342">
        <v>2021</v>
      </c>
      <c r="D97" s="449" t="s">
        <v>378</v>
      </c>
      <c r="E97" s="444" t="s">
        <v>391</v>
      </c>
      <c r="F97" s="444" t="s">
        <v>307</v>
      </c>
      <c r="G97" s="452" t="s">
        <v>1759</v>
      </c>
      <c r="H97" s="443" t="s">
        <v>705</v>
      </c>
      <c r="I97" s="444" t="s">
        <v>717</v>
      </c>
      <c r="J97" s="450" t="s">
        <v>706</v>
      </c>
      <c r="K97" s="444" t="s">
        <v>393</v>
      </c>
      <c r="L97" s="445" t="s">
        <v>718</v>
      </c>
      <c r="M97" s="453">
        <v>619</v>
      </c>
      <c r="N97" s="340" t="e">
        <f t="shared" ref="N97:N160" si="2">100*M97/J97</f>
        <v>#VALUE!</v>
      </c>
      <c r="O97" s="448">
        <v>7</v>
      </c>
      <c r="P97" s="102"/>
      <c r="Q97" s="102"/>
    </row>
    <row r="98" spans="1:17" s="332" customFormat="1" ht="84" x14ac:dyDescent="0.2">
      <c r="A98" s="444" t="s">
        <v>303</v>
      </c>
      <c r="B98" s="433" t="s">
        <v>303</v>
      </c>
      <c r="C98" s="342">
        <v>2021</v>
      </c>
      <c r="D98" s="449" t="s">
        <v>398</v>
      </c>
      <c r="E98" s="444" t="s">
        <v>391</v>
      </c>
      <c r="F98" s="444" t="s">
        <v>307</v>
      </c>
      <c r="G98" s="452" t="s">
        <v>719</v>
      </c>
      <c r="H98" s="443" t="s">
        <v>709</v>
      </c>
      <c r="I98" s="444" t="s">
        <v>717</v>
      </c>
      <c r="J98" s="450" t="s">
        <v>706</v>
      </c>
      <c r="K98" s="444" t="s">
        <v>393</v>
      </c>
      <c r="L98" s="445" t="s">
        <v>718</v>
      </c>
      <c r="M98" s="454" t="s">
        <v>1756</v>
      </c>
      <c r="N98" s="340" t="e">
        <f t="shared" si="2"/>
        <v>#VALUE!</v>
      </c>
      <c r="O98" s="448"/>
      <c r="P98" s="102"/>
      <c r="Q98" s="455" t="s">
        <v>1760</v>
      </c>
    </row>
    <row r="99" spans="1:17" s="332" customFormat="1" ht="84" x14ac:dyDescent="0.2">
      <c r="A99" s="444" t="s">
        <v>303</v>
      </c>
      <c r="B99" s="433" t="s">
        <v>303</v>
      </c>
      <c r="C99" s="342">
        <v>2021</v>
      </c>
      <c r="D99" s="449" t="s">
        <v>398</v>
      </c>
      <c r="E99" s="444" t="s">
        <v>391</v>
      </c>
      <c r="F99" s="444" t="s">
        <v>307</v>
      </c>
      <c r="G99" s="452" t="s">
        <v>719</v>
      </c>
      <c r="H99" s="443" t="s">
        <v>707</v>
      </c>
      <c r="I99" s="444" t="s">
        <v>717</v>
      </c>
      <c r="J99" s="450" t="s">
        <v>706</v>
      </c>
      <c r="K99" s="444" t="s">
        <v>393</v>
      </c>
      <c r="L99" s="445" t="s">
        <v>718</v>
      </c>
      <c r="M99" s="454">
        <v>1167</v>
      </c>
      <c r="N99" s="340" t="e">
        <f t="shared" si="2"/>
        <v>#VALUE!</v>
      </c>
      <c r="O99" s="448">
        <v>17</v>
      </c>
      <c r="P99" s="102"/>
      <c r="Q99" s="102"/>
    </row>
    <row r="100" spans="1:17" s="332" customFormat="1" ht="84" x14ac:dyDescent="0.2">
      <c r="A100" s="444" t="s">
        <v>303</v>
      </c>
      <c r="B100" s="433" t="s">
        <v>303</v>
      </c>
      <c r="C100" s="342">
        <v>2021</v>
      </c>
      <c r="D100" s="449" t="s">
        <v>398</v>
      </c>
      <c r="E100" s="444" t="s">
        <v>391</v>
      </c>
      <c r="F100" s="444" t="s">
        <v>307</v>
      </c>
      <c r="G100" s="452" t="s">
        <v>719</v>
      </c>
      <c r="H100" s="443" t="s">
        <v>708</v>
      </c>
      <c r="I100" s="444" t="s">
        <v>717</v>
      </c>
      <c r="J100" s="450" t="s">
        <v>706</v>
      </c>
      <c r="K100" s="444" t="s">
        <v>393</v>
      </c>
      <c r="L100" s="445" t="s">
        <v>718</v>
      </c>
      <c r="M100" s="454">
        <v>1167</v>
      </c>
      <c r="N100" s="340" t="e">
        <f t="shared" si="2"/>
        <v>#VALUE!</v>
      </c>
      <c r="O100" s="448">
        <v>17</v>
      </c>
      <c r="P100" s="102"/>
      <c r="Q100" s="102"/>
    </row>
    <row r="101" spans="1:17" s="332" customFormat="1" ht="84" x14ac:dyDescent="0.2">
      <c r="A101" s="444" t="s">
        <v>303</v>
      </c>
      <c r="B101" s="433" t="s">
        <v>303</v>
      </c>
      <c r="C101" s="342">
        <v>2021</v>
      </c>
      <c r="D101" s="449" t="s">
        <v>398</v>
      </c>
      <c r="E101" s="444" t="s">
        <v>391</v>
      </c>
      <c r="F101" s="444" t="s">
        <v>307</v>
      </c>
      <c r="G101" s="452" t="s">
        <v>719</v>
      </c>
      <c r="H101" s="443" t="s">
        <v>702</v>
      </c>
      <c r="I101" s="444" t="s">
        <v>717</v>
      </c>
      <c r="J101" s="450" t="s">
        <v>706</v>
      </c>
      <c r="K101" s="444" t="s">
        <v>393</v>
      </c>
      <c r="L101" s="445" t="s">
        <v>718</v>
      </c>
      <c r="M101" s="454">
        <v>2086</v>
      </c>
      <c r="N101" s="340" t="e">
        <f t="shared" si="2"/>
        <v>#VALUE!</v>
      </c>
      <c r="O101" s="448">
        <v>40</v>
      </c>
      <c r="P101" s="102"/>
      <c r="Q101" s="102"/>
    </row>
    <row r="102" spans="1:17" s="332" customFormat="1" ht="84" x14ac:dyDescent="0.2">
      <c r="A102" s="444" t="s">
        <v>303</v>
      </c>
      <c r="B102" s="433" t="s">
        <v>303</v>
      </c>
      <c r="C102" s="342">
        <v>2021</v>
      </c>
      <c r="D102" s="449" t="s">
        <v>398</v>
      </c>
      <c r="E102" s="444" t="s">
        <v>391</v>
      </c>
      <c r="F102" s="444" t="s">
        <v>307</v>
      </c>
      <c r="G102" s="452" t="s">
        <v>719</v>
      </c>
      <c r="H102" s="443" t="s">
        <v>705</v>
      </c>
      <c r="I102" s="444" t="s">
        <v>717</v>
      </c>
      <c r="J102" s="450" t="s">
        <v>706</v>
      </c>
      <c r="K102" s="444" t="s">
        <v>393</v>
      </c>
      <c r="L102" s="445" t="s">
        <v>718</v>
      </c>
      <c r="M102" s="454">
        <v>1167</v>
      </c>
      <c r="N102" s="340" t="e">
        <f t="shared" si="2"/>
        <v>#VALUE!</v>
      </c>
      <c r="O102" s="448">
        <v>17</v>
      </c>
      <c r="P102" s="102"/>
      <c r="Q102" s="102"/>
    </row>
    <row r="103" spans="1:17" s="332" customFormat="1" ht="84" x14ac:dyDescent="0.2">
      <c r="A103" s="444" t="s">
        <v>303</v>
      </c>
      <c r="B103" s="433" t="s">
        <v>303</v>
      </c>
      <c r="C103" s="342">
        <v>2021</v>
      </c>
      <c r="D103" s="449" t="s">
        <v>398</v>
      </c>
      <c r="E103" s="444" t="s">
        <v>391</v>
      </c>
      <c r="F103" s="444" t="s">
        <v>307</v>
      </c>
      <c r="G103" s="452" t="s">
        <v>720</v>
      </c>
      <c r="H103" s="443" t="s">
        <v>709</v>
      </c>
      <c r="I103" s="444" t="s">
        <v>717</v>
      </c>
      <c r="J103" s="450" t="s">
        <v>706</v>
      </c>
      <c r="K103" s="444" t="s">
        <v>393</v>
      </c>
      <c r="L103" s="445" t="s">
        <v>718</v>
      </c>
      <c r="M103" s="454" t="s">
        <v>1756</v>
      </c>
      <c r="N103" s="340" t="e">
        <f t="shared" si="2"/>
        <v>#VALUE!</v>
      </c>
      <c r="O103" s="448"/>
      <c r="P103" s="102"/>
      <c r="Q103" s="455" t="s">
        <v>1760</v>
      </c>
    </row>
    <row r="104" spans="1:17" s="332" customFormat="1" ht="84" x14ac:dyDescent="0.2">
      <c r="A104" s="444" t="s">
        <v>303</v>
      </c>
      <c r="B104" s="433" t="s">
        <v>303</v>
      </c>
      <c r="C104" s="342">
        <v>2021</v>
      </c>
      <c r="D104" s="449" t="s">
        <v>398</v>
      </c>
      <c r="E104" s="444" t="s">
        <v>391</v>
      </c>
      <c r="F104" s="444" t="s">
        <v>307</v>
      </c>
      <c r="G104" s="452" t="s">
        <v>720</v>
      </c>
      <c r="H104" s="443" t="s">
        <v>707</v>
      </c>
      <c r="I104" s="444" t="s">
        <v>717</v>
      </c>
      <c r="J104" s="450" t="s">
        <v>706</v>
      </c>
      <c r="K104" s="444" t="s">
        <v>393</v>
      </c>
      <c r="L104" s="445" t="s">
        <v>718</v>
      </c>
      <c r="M104" s="454">
        <v>950</v>
      </c>
      <c r="N104" s="340" t="e">
        <f t="shared" si="2"/>
        <v>#VALUE!</v>
      </c>
      <c r="O104" s="448">
        <v>8</v>
      </c>
      <c r="P104" s="102"/>
      <c r="Q104" s="102"/>
    </row>
    <row r="105" spans="1:17" s="332" customFormat="1" ht="84" x14ac:dyDescent="0.2">
      <c r="A105" s="444" t="s">
        <v>303</v>
      </c>
      <c r="B105" s="433" t="s">
        <v>303</v>
      </c>
      <c r="C105" s="342">
        <v>2021</v>
      </c>
      <c r="D105" s="449" t="s">
        <v>398</v>
      </c>
      <c r="E105" s="444" t="s">
        <v>391</v>
      </c>
      <c r="F105" s="444" t="s">
        <v>307</v>
      </c>
      <c r="G105" s="452" t="s">
        <v>720</v>
      </c>
      <c r="H105" s="443" t="s">
        <v>708</v>
      </c>
      <c r="I105" s="444" t="s">
        <v>717</v>
      </c>
      <c r="J105" s="450" t="s">
        <v>706</v>
      </c>
      <c r="K105" s="444" t="s">
        <v>393</v>
      </c>
      <c r="L105" s="445" t="s">
        <v>718</v>
      </c>
      <c r="M105" s="454">
        <v>950</v>
      </c>
      <c r="N105" s="340" t="e">
        <f t="shared" si="2"/>
        <v>#VALUE!</v>
      </c>
      <c r="O105" s="448">
        <v>8</v>
      </c>
      <c r="P105" s="102"/>
      <c r="Q105" s="102"/>
    </row>
    <row r="106" spans="1:17" s="332" customFormat="1" ht="84" x14ac:dyDescent="0.2">
      <c r="A106" s="444" t="s">
        <v>303</v>
      </c>
      <c r="B106" s="433" t="s">
        <v>303</v>
      </c>
      <c r="C106" s="342">
        <v>2021</v>
      </c>
      <c r="D106" s="449" t="s">
        <v>398</v>
      </c>
      <c r="E106" s="444" t="s">
        <v>391</v>
      </c>
      <c r="F106" s="444" t="s">
        <v>307</v>
      </c>
      <c r="G106" s="452" t="s">
        <v>720</v>
      </c>
      <c r="H106" s="443" t="s">
        <v>702</v>
      </c>
      <c r="I106" s="444" t="s">
        <v>717</v>
      </c>
      <c r="J106" s="450" t="s">
        <v>706</v>
      </c>
      <c r="K106" s="444" t="s">
        <v>393</v>
      </c>
      <c r="L106" s="445" t="s">
        <v>718</v>
      </c>
      <c r="M106" s="454">
        <v>3186</v>
      </c>
      <c r="N106" s="340" t="e">
        <f t="shared" si="2"/>
        <v>#VALUE!</v>
      </c>
      <c r="O106" s="448">
        <v>12</v>
      </c>
      <c r="P106" s="102"/>
      <c r="Q106" s="102"/>
    </row>
    <row r="107" spans="1:17" s="332" customFormat="1" ht="84" x14ac:dyDescent="0.2">
      <c r="A107" s="444" t="s">
        <v>303</v>
      </c>
      <c r="B107" s="433" t="s">
        <v>303</v>
      </c>
      <c r="C107" s="342">
        <v>2021</v>
      </c>
      <c r="D107" s="449" t="s">
        <v>398</v>
      </c>
      <c r="E107" s="444" t="s">
        <v>391</v>
      </c>
      <c r="F107" s="444" t="s">
        <v>307</v>
      </c>
      <c r="G107" s="452" t="s">
        <v>720</v>
      </c>
      <c r="H107" s="443" t="s">
        <v>705</v>
      </c>
      <c r="I107" s="444" t="s">
        <v>717</v>
      </c>
      <c r="J107" s="450" t="s">
        <v>706</v>
      </c>
      <c r="K107" s="444" t="s">
        <v>393</v>
      </c>
      <c r="L107" s="445" t="s">
        <v>718</v>
      </c>
      <c r="M107" s="454">
        <v>950</v>
      </c>
      <c r="N107" s="340" t="e">
        <f t="shared" si="2"/>
        <v>#VALUE!</v>
      </c>
      <c r="O107" s="448">
        <v>8</v>
      </c>
      <c r="P107" s="102"/>
      <c r="Q107" s="102"/>
    </row>
    <row r="108" spans="1:17" s="332" customFormat="1" ht="84" x14ac:dyDescent="0.2">
      <c r="A108" s="444" t="s">
        <v>303</v>
      </c>
      <c r="B108" s="433" t="s">
        <v>303</v>
      </c>
      <c r="C108" s="342">
        <v>2021</v>
      </c>
      <c r="D108" s="449" t="s">
        <v>366</v>
      </c>
      <c r="E108" s="444" t="s">
        <v>391</v>
      </c>
      <c r="F108" s="444" t="s">
        <v>307</v>
      </c>
      <c r="G108" s="452" t="s">
        <v>716</v>
      </c>
      <c r="H108" s="443" t="s">
        <v>709</v>
      </c>
      <c r="I108" s="444" t="s">
        <v>717</v>
      </c>
      <c r="J108" s="450" t="s">
        <v>706</v>
      </c>
      <c r="K108" s="444" t="s">
        <v>393</v>
      </c>
      <c r="L108" s="445" t="s">
        <v>718</v>
      </c>
      <c r="M108" s="453" t="s">
        <v>1756</v>
      </c>
      <c r="N108" s="340" t="e">
        <f t="shared" si="2"/>
        <v>#VALUE!</v>
      </c>
      <c r="O108" s="448"/>
      <c r="P108" s="102"/>
      <c r="Q108" s="455" t="s">
        <v>1760</v>
      </c>
    </row>
    <row r="109" spans="1:17" s="332" customFormat="1" ht="84" x14ac:dyDescent="0.2">
      <c r="A109" s="444" t="s">
        <v>303</v>
      </c>
      <c r="B109" s="433" t="s">
        <v>303</v>
      </c>
      <c r="C109" s="342">
        <v>2021</v>
      </c>
      <c r="D109" s="449" t="s">
        <v>366</v>
      </c>
      <c r="E109" s="444" t="s">
        <v>391</v>
      </c>
      <c r="F109" s="444" t="s">
        <v>307</v>
      </c>
      <c r="G109" s="452" t="s">
        <v>716</v>
      </c>
      <c r="H109" s="443" t="s">
        <v>707</v>
      </c>
      <c r="I109" s="444" t="s">
        <v>717</v>
      </c>
      <c r="J109" s="450" t="s">
        <v>706</v>
      </c>
      <c r="K109" s="444" t="s">
        <v>393</v>
      </c>
      <c r="L109" s="445" t="s">
        <v>718</v>
      </c>
      <c r="M109" s="453">
        <v>2125</v>
      </c>
      <c r="N109" s="340" t="e">
        <f t="shared" si="2"/>
        <v>#VALUE!</v>
      </c>
      <c r="O109" s="448">
        <v>22</v>
      </c>
      <c r="P109" s="102"/>
      <c r="Q109" s="102"/>
    </row>
    <row r="110" spans="1:17" s="332" customFormat="1" ht="84" x14ac:dyDescent="0.2">
      <c r="A110" s="444" t="s">
        <v>303</v>
      </c>
      <c r="B110" s="433" t="s">
        <v>303</v>
      </c>
      <c r="C110" s="342">
        <v>2021</v>
      </c>
      <c r="D110" s="449" t="s">
        <v>366</v>
      </c>
      <c r="E110" s="444" t="s">
        <v>391</v>
      </c>
      <c r="F110" s="444" t="s">
        <v>307</v>
      </c>
      <c r="G110" s="452" t="s">
        <v>716</v>
      </c>
      <c r="H110" s="443" t="s">
        <v>708</v>
      </c>
      <c r="I110" s="444" t="s">
        <v>717</v>
      </c>
      <c r="J110" s="450" t="s">
        <v>706</v>
      </c>
      <c r="K110" s="444" t="s">
        <v>393</v>
      </c>
      <c r="L110" s="445" t="s">
        <v>718</v>
      </c>
      <c r="M110" s="453">
        <v>2132</v>
      </c>
      <c r="N110" s="340" t="e">
        <f t="shared" si="2"/>
        <v>#VALUE!</v>
      </c>
      <c r="O110" s="448">
        <v>22</v>
      </c>
      <c r="P110" s="102"/>
      <c r="Q110" s="102"/>
    </row>
    <row r="111" spans="1:17" s="332" customFormat="1" ht="84" x14ac:dyDescent="0.2">
      <c r="A111" s="444" t="s">
        <v>303</v>
      </c>
      <c r="B111" s="433" t="s">
        <v>303</v>
      </c>
      <c r="C111" s="342">
        <v>2021</v>
      </c>
      <c r="D111" s="441" t="s">
        <v>399</v>
      </c>
      <c r="E111" s="444" t="s">
        <v>391</v>
      </c>
      <c r="F111" s="444" t="s">
        <v>307</v>
      </c>
      <c r="G111" s="452" t="s">
        <v>716</v>
      </c>
      <c r="H111" s="443" t="s">
        <v>702</v>
      </c>
      <c r="I111" s="444" t="s">
        <v>717</v>
      </c>
      <c r="J111" s="450" t="s">
        <v>706</v>
      </c>
      <c r="K111" s="444" t="s">
        <v>393</v>
      </c>
      <c r="L111" s="445" t="s">
        <v>718</v>
      </c>
      <c r="M111" s="453">
        <v>71</v>
      </c>
      <c r="N111" s="340" t="e">
        <f t="shared" si="2"/>
        <v>#VALUE!</v>
      </c>
      <c r="O111" s="448">
        <v>14</v>
      </c>
      <c r="P111" s="102"/>
      <c r="Q111" s="102"/>
    </row>
    <row r="112" spans="1:17" s="332" customFormat="1" ht="84" x14ac:dyDescent="0.2">
      <c r="A112" s="444" t="s">
        <v>303</v>
      </c>
      <c r="B112" s="433" t="s">
        <v>303</v>
      </c>
      <c r="C112" s="342">
        <v>2021</v>
      </c>
      <c r="D112" s="449" t="s">
        <v>366</v>
      </c>
      <c r="E112" s="444" t="s">
        <v>391</v>
      </c>
      <c r="F112" s="444" t="s">
        <v>307</v>
      </c>
      <c r="G112" s="452" t="s">
        <v>716</v>
      </c>
      <c r="H112" s="443" t="s">
        <v>702</v>
      </c>
      <c r="I112" s="444" t="s">
        <v>717</v>
      </c>
      <c r="J112" s="450" t="s">
        <v>706</v>
      </c>
      <c r="K112" s="444" t="s">
        <v>393</v>
      </c>
      <c r="L112" s="445" t="s">
        <v>718</v>
      </c>
      <c r="M112" s="453">
        <v>7473</v>
      </c>
      <c r="N112" s="340" t="e">
        <f t="shared" si="2"/>
        <v>#VALUE!</v>
      </c>
      <c r="O112" s="448">
        <v>38</v>
      </c>
      <c r="P112" s="102"/>
      <c r="Q112" s="102"/>
    </row>
    <row r="113" spans="1:17" s="332" customFormat="1" ht="84" x14ac:dyDescent="0.2">
      <c r="A113" s="444" t="s">
        <v>303</v>
      </c>
      <c r="B113" s="433" t="s">
        <v>303</v>
      </c>
      <c r="C113" s="342">
        <v>2021</v>
      </c>
      <c r="D113" s="449" t="s">
        <v>366</v>
      </c>
      <c r="E113" s="444" t="s">
        <v>391</v>
      </c>
      <c r="F113" s="444" t="s">
        <v>307</v>
      </c>
      <c r="G113" s="452" t="s">
        <v>716</v>
      </c>
      <c r="H113" s="443" t="s">
        <v>705</v>
      </c>
      <c r="I113" s="444" t="s">
        <v>717</v>
      </c>
      <c r="J113" s="450" t="s">
        <v>706</v>
      </c>
      <c r="K113" s="444" t="s">
        <v>393</v>
      </c>
      <c r="L113" s="445" t="s">
        <v>718</v>
      </c>
      <c r="M113" s="453">
        <v>2132</v>
      </c>
      <c r="N113" s="340" t="e">
        <f t="shared" si="2"/>
        <v>#VALUE!</v>
      </c>
      <c r="O113" s="448">
        <v>22</v>
      </c>
      <c r="P113" s="102"/>
      <c r="Q113" s="102"/>
    </row>
    <row r="114" spans="1:17" s="332" customFormat="1" ht="84" x14ac:dyDescent="0.2">
      <c r="A114" s="444" t="s">
        <v>303</v>
      </c>
      <c r="B114" s="433" t="s">
        <v>303</v>
      </c>
      <c r="C114" s="342">
        <v>2021</v>
      </c>
      <c r="D114" s="441" t="s">
        <v>399</v>
      </c>
      <c r="E114" s="444" t="s">
        <v>391</v>
      </c>
      <c r="F114" s="444" t="s">
        <v>307</v>
      </c>
      <c r="G114" s="452" t="s">
        <v>716</v>
      </c>
      <c r="H114" s="443" t="s">
        <v>709</v>
      </c>
      <c r="I114" s="444" t="s">
        <v>717</v>
      </c>
      <c r="J114" s="450" t="s">
        <v>706</v>
      </c>
      <c r="K114" s="444" t="s">
        <v>393</v>
      </c>
      <c r="L114" s="445" t="s">
        <v>718</v>
      </c>
      <c r="M114" s="453" t="s">
        <v>1756</v>
      </c>
      <c r="N114" s="340" t="e">
        <f t="shared" si="2"/>
        <v>#VALUE!</v>
      </c>
      <c r="O114" s="448"/>
      <c r="P114" s="102"/>
      <c r="Q114" s="455" t="s">
        <v>1760</v>
      </c>
    </row>
    <row r="115" spans="1:17" s="332" customFormat="1" ht="84" x14ac:dyDescent="0.2">
      <c r="A115" s="444" t="s">
        <v>303</v>
      </c>
      <c r="B115" s="433" t="s">
        <v>303</v>
      </c>
      <c r="C115" s="342">
        <v>2021</v>
      </c>
      <c r="D115" s="441" t="s">
        <v>399</v>
      </c>
      <c r="E115" s="444" t="s">
        <v>391</v>
      </c>
      <c r="F115" s="444" t="s">
        <v>307</v>
      </c>
      <c r="G115" s="452" t="s">
        <v>716</v>
      </c>
      <c r="H115" s="443" t="s">
        <v>707</v>
      </c>
      <c r="I115" s="444" t="s">
        <v>717</v>
      </c>
      <c r="J115" s="450" t="s">
        <v>706</v>
      </c>
      <c r="K115" s="444" t="s">
        <v>393</v>
      </c>
      <c r="L115" s="445" t="s">
        <v>718</v>
      </c>
      <c r="M115" s="451">
        <v>46</v>
      </c>
      <c r="N115" s="340" t="e">
        <f t="shared" si="2"/>
        <v>#VALUE!</v>
      </c>
      <c r="O115" s="448">
        <v>7</v>
      </c>
      <c r="P115" s="102"/>
      <c r="Q115" s="102"/>
    </row>
    <row r="116" spans="1:17" s="332" customFormat="1" ht="84" x14ac:dyDescent="0.2">
      <c r="A116" s="444" t="s">
        <v>303</v>
      </c>
      <c r="B116" s="433" t="s">
        <v>303</v>
      </c>
      <c r="C116" s="342">
        <v>2021</v>
      </c>
      <c r="D116" s="441" t="s">
        <v>399</v>
      </c>
      <c r="E116" s="444" t="s">
        <v>391</v>
      </c>
      <c r="F116" s="444" t="s">
        <v>307</v>
      </c>
      <c r="G116" s="452" t="s">
        <v>716</v>
      </c>
      <c r="H116" s="443" t="s">
        <v>708</v>
      </c>
      <c r="I116" s="444" t="s">
        <v>717</v>
      </c>
      <c r="J116" s="450" t="s">
        <v>706</v>
      </c>
      <c r="K116" s="444" t="s">
        <v>393</v>
      </c>
      <c r="L116" s="445" t="s">
        <v>718</v>
      </c>
      <c r="M116" s="451">
        <v>46</v>
      </c>
      <c r="N116" s="340" t="e">
        <f t="shared" si="2"/>
        <v>#VALUE!</v>
      </c>
      <c r="O116" s="448">
        <v>7</v>
      </c>
      <c r="P116" s="102"/>
      <c r="Q116" s="102"/>
    </row>
    <row r="117" spans="1:17" s="332" customFormat="1" ht="84" x14ac:dyDescent="0.2">
      <c r="A117" s="444" t="s">
        <v>303</v>
      </c>
      <c r="B117" s="433" t="s">
        <v>303</v>
      </c>
      <c r="C117" s="342">
        <v>2021</v>
      </c>
      <c r="D117" s="441" t="s">
        <v>399</v>
      </c>
      <c r="E117" s="444" t="s">
        <v>391</v>
      </c>
      <c r="F117" s="444" t="s">
        <v>307</v>
      </c>
      <c r="G117" s="444" t="s">
        <v>716</v>
      </c>
      <c r="H117" s="443" t="s">
        <v>705</v>
      </c>
      <c r="I117" s="444" t="s">
        <v>717</v>
      </c>
      <c r="J117" s="450" t="s">
        <v>706</v>
      </c>
      <c r="K117" s="444" t="s">
        <v>393</v>
      </c>
      <c r="L117" s="445" t="s">
        <v>718</v>
      </c>
      <c r="M117" s="451">
        <v>46</v>
      </c>
      <c r="N117" s="340" t="e">
        <f t="shared" si="2"/>
        <v>#VALUE!</v>
      </c>
      <c r="O117" s="448">
        <v>7</v>
      </c>
      <c r="P117" s="102"/>
      <c r="Q117" s="102"/>
    </row>
    <row r="118" spans="1:17" s="332" customFormat="1" ht="84" x14ac:dyDescent="0.2">
      <c r="A118" s="444" t="s">
        <v>303</v>
      </c>
      <c r="B118" s="433" t="s">
        <v>303</v>
      </c>
      <c r="C118" s="342">
        <v>2021</v>
      </c>
      <c r="D118" s="441" t="s">
        <v>400</v>
      </c>
      <c r="E118" s="444" t="s">
        <v>391</v>
      </c>
      <c r="F118" s="444" t="s">
        <v>307</v>
      </c>
      <c r="G118" s="444" t="s">
        <v>716</v>
      </c>
      <c r="H118" s="443" t="s">
        <v>709</v>
      </c>
      <c r="I118" s="444" t="s">
        <v>717</v>
      </c>
      <c r="J118" s="450" t="s">
        <v>706</v>
      </c>
      <c r="K118" s="444" t="s">
        <v>393</v>
      </c>
      <c r="L118" s="445" t="s">
        <v>718</v>
      </c>
      <c r="M118" s="451" t="s">
        <v>1756</v>
      </c>
      <c r="N118" s="340" t="e">
        <f t="shared" si="2"/>
        <v>#VALUE!</v>
      </c>
      <c r="O118" s="448"/>
      <c r="P118" s="102"/>
      <c r="Q118" s="455" t="s">
        <v>1760</v>
      </c>
    </row>
    <row r="119" spans="1:17" s="332" customFormat="1" ht="84" x14ac:dyDescent="0.2">
      <c r="A119" s="444" t="s">
        <v>303</v>
      </c>
      <c r="B119" s="433" t="s">
        <v>303</v>
      </c>
      <c r="C119" s="342">
        <v>2021</v>
      </c>
      <c r="D119" s="441" t="s">
        <v>400</v>
      </c>
      <c r="E119" s="444" t="s">
        <v>391</v>
      </c>
      <c r="F119" s="444" t="s">
        <v>307</v>
      </c>
      <c r="G119" s="444" t="s">
        <v>716</v>
      </c>
      <c r="H119" s="443" t="s">
        <v>707</v>
      </c>
      <c r="I119" s="444" t="s">
        <v>717</v>
      </c>
      <c r="J119" s="450" t="s">
        <v>706</v>
      </c>
      <c r="K119" s="444" t="s">
        <v>393</v>
      </c>
      <c r="L119" s="445" t="s">
        <v>718</v>
      </c>
      <c r="M119" s="451">
        <v>286</v>
      </c>
      <c r="N119" s="340" t="e">
        <f t="shared" si="2"/>
        <v>#VALUE!</v>
      </c>
      <c r="O119" s="448">
        <v>20</v>
      </c>
      <c r="P119" s="102"/>
      <c r="Q119" s="102"/>
    </row>
    <row r="120" spans="1:17" s="332" customFormat="1" ht="84" x14ac:dyDescent="0.2">
      <c r="A120" s="444" t="s">
        <v>303</v>
      </c>
      <c r="B120" s="433" t="s">
        <v>303</v>
      </c>
      <c r="C120" s="342">
        <v>2021</v>
      </c>
      <c r="D120" s="441" t="s">
        <v>400</v>
      </c>
      <c r="E120" s="444" t="s">
        <v>391</v>
      </c>
      <c r="F120" s="444" t="s">
        <v>307</v>
      </c>
      <c r="G120" s="444" t="s">
        <v>716</v>
      </c>
      <c r="H120" s="443" t="s">
        <v>708</v>
      </c>
      <c r="I120" s="444" t="s">
        <v>717</v>
      </c>
      <c r="J120" s="450" t="s">
        <v>706</v>
      </c>
      <c r="K120" s="444" t="s">
        <v>393</v>
      </c>
      <c r="L120" s="445" t="s">
        <v>718</v>
      </c>
      <c r="M120" s="451">
        <v>286</v>
      </c>
      <c r="N120" s="340" t="e">
        <f t="shared" si="2"/>
        <v>#VALUE!</v>
      </c>
      <c r="O120" s="448">
        <v>20</v>
      </c>
      <c r="P120" s="102"/>
      <c r="Q120" s="102"/>
    </row>
    <row r="121" spans="1:17" s="332" customFormat="1" ht="84" x14ac:dyDescent="0.2">
      <c r="A121" s="444" t="s">
        <v>303</v>
      </c>
      <c r="B121" s="433" t="s">
        <v>303</v>
      </c>
      <c r="C121" s="342">
        <v>2021</v>
      </c>
      <c r="D121" s="441" t="s">
        <v>400</v>
      </c>
      <c r="E121" s="444" t="s">
        <v>391</v>
      </c>
      <c r="F121" s="444" t="s">
        <v>307</v>
      </c>
      <c r="G121" s="444" t="s">
        <v>716</v>
      </c>
      <c r="H121" s="443" t="s">
        <v>702</v>
      </c>
      <c r="I121" s="444" t="s">
        <v>717</v>
      </c>
      <c r="J121" s="450" t="s">
        <v>706</v>
      </c>
      <c r="K121" s="444" t="s">
        <v>393</v>
      </c>
      <c r="L121" s="445" t="s">
        <v>718</v>
      </c>
      <c r="M121" s="451">
        <v>943</v>
      </c>
      <c r="N121" s="340" t="e">
        <f t="shared" si="2"/>
        <v>#VALUE!</v>
      </c>
      <c r="O121" s="448">
        <v>35</v>
      </c>
      <c r="P121" s="102"/>
      <c r="Q121" s="102"/>
    </row>
    <row r="122" spans="1:17" s="332" customFormat="1" ht="84" x14ac:dyDescent="0.2">
      <c r="A122" s="456" t="s">
        <v>303</v>
      </c>
      <c r="B122" s="433" t="s">
        <v>303</v>
      </c>
      <c r="C122" s="344">
        <v>2021</v>
      </c>
      <c r="D122" s="441" t="s">
        <v>400</v>
      </c>
      <c r="E122" s="456" t="s">
        <v>391</v>
      </c>
      <c r="F122" s="456" t="s">
        <v>307</v>
      </c>
      <c r="G122" s="457" t="s">
        <v>716</v>
      </c>
      <c r="H122" s="456" t="s">
        <v>705</v>
      </c>
      <c r="I122" s="456" t="s">
        <v>717</v>
      </c>
      <c r="J122" s="458" t="s">
        <v>706</v>
      </c>
      <c r="K122" s="456" t="s">
        <v>393</v>
      </c>
      <c r="L122" s="459" t="s">
        <v>718</v>
      </c>
      <c r="M122" s="451">
        <v>287</v>
      </c>
      <c r="N122" s="340" t="e">
        <f t="shared" si="2"/>
        <v>#VALUE!</v>
      </c>
      <c r="O122" s="448">
        <v>21</v>
      </c>
      <c r="P122" s="102"/>
      <c r="Q122" s="102"/>
    </row>
    <row r="123" spans="1:17" s="332" customFormat="1" ht="84" x14ac:dyDescent="0.2">
      <c r="A123" s="456" t="s">
        <v>303</v>
      </c>
      <c r="B123" s="433" t="s">
        <v>303</v>
      </c>
      <c r="C123" s="344">
        <v>2021</v>
      </c>
      <c r="D123" s="449" t="s">
        <v>314</v>
      </c>
      <c r="E123" s="456" t="s">
        <v>391</v>
      </c>
      <c r="F123" s="456" t="s">
        <v>307</v>
      </c>
      <c r="G123" s="457" t="s">
        <v>711</v>
      </c>
      <c r="H123" s="456" t="s">
        <v>709</v>
      </c>
      <c r="I123" s="456" t="s">
        <v>717</v>
      </c>
      <c r="J123" s="458" t="s">
        <v>706</v>
      </c>
      <c r="K123" s="456" t="s">
        <v>393</v>
      </c>
      <c r="L123" s="459" t="s">
        <v>718</v>
      </c>
      <c r="M123" s="451">
        <v>1437</v>
      </c>
      <c r="N123" s="340" t="e">
        <f t="shared" si="2"/>
        <v>#VALUE!</v>
      </c>
      <c r="O123" s="448">
        <v>28</v>
      </c>
      <c r="P123" s="102"/>
      <c r="Q123" s="102"/>
    </row>
    <row r="124" spans="1:17" s="332" customFormat="1" ht="84" x14ac:dyDescent="0.2">
      <c r="A124" s="456" t="s">
        <v>303</v>
      </c>
      <c r="B124" s="433" t="s">
        <v>303</v>
      </c>
      <c r="C124" s="344">
        <v>2021</v>
      </c>
      <c r="D124" s="449" t="s">
        <v>314</v>
      </c>
      <c r="E124" s="456" t="s">
        <v>391</v>
      </c>
      <c r="F124" s="456" t="s">
        <v>307</v>
      </c>
      <c r="G124" s="457" t="s">
        <v>711</v>
      </c>
      <c r="H124" s="456" t="s">
        <v>707</v>
      </c>
      <c r="I124" s="456" t="s">
        <v>717</v>
      </c>
      <c r="J124" s="458" t="s">
        <v>706</v>
      </c>
      <c r="K124" s="456" t="s">
        <v>393</v>
      </c>
      <c r="L124" s="459" t="s">
        <v>718</v>
      </c>
      <c r="M124" s="451">
        <v>1435</v>
      </c>
      <c r="N124" s="340" t="e">
        <f t="shared" si="2"/>
        <v>#VALUE!</v>
      </c>
      <c r="O124" s="448">
        <v>28</v>
      </c>
      <c r="P124" s="102"/>
      <c r="Q124" s="102"/>
    </row>
    <row r="125" spans="1:17" s="332" customFormat="1" ht="84" x14ac:dyDescent="0.2">
      <c r="A125" s="456" t="s">
        <v>303</v>
      </c>
      <c r="B125" s="433" t="s">
        <v>303</v>
      </c>
      <c r="C125" s="344">
        <v>2021</v>
      </c>
      <c r="D125" s="449" t="s">
        <v>314</v>
      </c>
      <c r="E125" s="456" t="s">
        <v>391</v>
      </c>
      <c r="F125" s="456" t="s">
        <v>307</v>
      </c>
      <c r="G125" s="457" t="s">
        <v>711</v>
      </c>
      <c r="H125" s="456" t="s">
        <v>708</v>
      </c>
      <c r="I125" s="456" t="s">
        <v>717</v>
      </c>
      <c r="J125" s="458" t="s">
        <v>706</v>
      </c>
      <c r="K125" s="456" t="s">
        <v>393</v>
      </c>
      <c r="L125" s="459" t="s">
        <v>718</v>
      </c>
      <c r="M125" s="451">
        <v>1438</v>
      </c>
      <c r="N125" s="340" t="e">
        <f t="shared" si="2"/>
        <v>#VALUE!</v>
      </c>
      <c r="O125" s="448">
        <v>28</v>
      </c>
      <c r="P125" s="102"/>
      <c r="Q125" s="102"/>
    </row>
    <row r="126" spans="1:17" s="332" customFormat="1" ht="84" x14ac:dyDescent="0.2">
      <c r="A126" s="456" t="s">
        <v>303</v>
      </c>
      <c r="B126" s="433" t="s">
        <v>303</v>
      </c>
      <c r="C126" s="344">
        <v>2021</v>
      </c>
      <c r="D126" s="449" t="s">
        <v>314</v>
      </c>
      <c r="E126" s="456" t="s">
        <v>391</v>
      </c>
      <c r="F126" s="456" t="s">
        <v>307</v>
      </c>
      <c r="G126" s="457" t="s">
        <v>711</v>
      </c>
      <c r="H126" s="456" t="s">
        <v>702</v>
      </c>
      <c r="I126" s="456" t="s">
        <v>717</v>
      </c>
      <c r="J126" s="458" t="s">
        <v>706</v>
      </c>
      <c r="K126" s="456" t="s">
        <v>393</v>
      </c>
      <c r="L126" s="459" t="s">
        <v>718</v>
      </c>
      <c r="M126" s="451">
        <v>6408</v>
      </c>
      <c r="N126" s="340" t="e">
        <f t="shared" si="2"/>
        <v>#VALUE!</v>
      </c>
      <c r="O126" s="448">
        <v>34</v>
      </c>
      <c r="P126" s="102"/>
      <c r="Q126" s="102"/>
    </row>
    <row r="127" spans="1:17" s="332" customFormat="1" ht="84" x14ac:dyDescent="0.2">
      <c r="A127" s="456" t="s">
        <v>303</v>
      </c>
      <c r="B127" s="433" t="s">
        <v>303</v>
      </c>
      <c r="C127" s="344">
        <v>2021</v>
      </c>
      <c r="D127" s="449" t="s">
        <v>314</v>
      </c>
      <c r="E127" s="456" t="s">
        <v>391</v>
      </c>
      <c r="F127" s="456" t="s">
        <v>307</v>
      </c>
      <c r="G127" s="457" t="s">
        <v>711</v>
      </c>
      <c r="H127" s="456" t="s">
        <v>705</v>
      </c>
      <c r="I127" s="456" t="s">
        <v>717</v>
      </c>
      <c r="J127" s="458" t="s">
        <v>706</v>
      </c>
      <c r="K127" s="456" t="s">
        <v>393</v>
      </c>
      <c r="L127" s="459" t="s">
        <v>718</v>
      </c>
      <c r="M127" s="451">
        <v>1438</v>
      </c>
      <c r="N127" s="340" t="e">
        <f t="shared" si="2"/>
        <v>#VALUE!</v>
      </c>
      <c r="O127" s="448">
        <v>28</v>
      </c>
      <c r="P127" s="102"/>
      <c r="Q127" s="102"/>
    </row>
    <row r="128" spans="1:17" s="332" customFormat="1" ht="84" x14ac:dyDescent="0.2">
      <c r="A128" s="456" t="s">
        <v>303</v>
      </c>
      <c r="B128" s="433" t="s">
        <v>303</v>
      </c>
      <c r="C128" s="344">
        <v>2021</v>
      </c>
      <c r="D128" s="449" t="s">
        <v>314</v>
      </c>
      <c r="E128" s="456" t="s">
        <v>391</v>
      </c>
      <c r="F128" s="456" t="s">
        <v>307</v>
      </c>
      <c r="G128" s="457" t="s">
        <v>715</v>
      </c>
      <c r="H128" s="456" t="s">
        <v>709</v>
      </c>
      <c r="I128" s="456" t="s">
        <v>717</v>
      </c>
      <c r="J128" s="458" t="s">
        <v>706</v>
      </c>
      <c r="K128" s="456" t="s">
        <v>393</v>
      </c>
      <c r="L128" s="459" t="s">
        <v>718</v>
      </c>
      <c r="M128" s="451">
        <v>0</v>
      </c>
      <c r="N128" s="340" t="e">
        <f t="shared" si="2"/>
        <v>#VALUE!</v>
      </c>
      <c r="O128" s="448"/>
      <c r="P128" s="102"/>
      <c r="Q128" s="102"/>
    </row>
    <row r="129" spans="1:17" s="332" customFormat="1" ht="84" x14ac:dyDescent="0.2">
      <c r="A129" s="456" t="s">
        <v>303</v>
      </c>
      <c r="B129" s="433" t="s">
        <v>303</v>
      </c>
      <c r="C129" s="344">
        <v>2021</v>
      </c>
      <c r="D129" s="449" t="s">
        <v>314</v>
      </c>
      <c r="E129" s="456" t="s">
        <v>391</v>
      </c>
      <c r="F129" s="456" t="s">
        <v>307</v>
      </c>
      <c r="G129" s="456" t="s">
        <v>715</v>
      </c>
      <c r="H129" s="456" t="s">
        <v>707</v>
      </c>
      <c r="I129" s="456" t="s">
        <v>717</v>
      </c>
      <c r="J129" s="458" t="s">
        <v>706</v>
      </c>
      <c r="K129" s="456" t="s">
        <v>393</v>
      </c>
      <c r="L129" s="459" t="s">
        <v>718</v>
      </c>
      <c r="M129" s="451">
        <v>0</v>
      </c>
      <c r="N129" s="340" t="e">
        <f t="shared" si="2"/>
        <v>#VALUE!</v>
      </c>
      <c r="O129" s="448"/>
      <c r="P129" s="102"/>
      <c r="Q129" s="102"/>
    </row>
    <row r="130" spans="1:17" s="332" customFormat="1" ht="84" x14ac:dyDescent="0.2">
      <c r="A130" s="456" t="s">
        <v>303</v>
      </c>
      <c r="B130" s="433" t="s">
        <v>303</v>
      </c>
      <c r="C130" s="344">
        <v>2021</v>
      </c>
      <c r="D130" s="449" t="s">
        <v>314</v>
      </c>
      <c r="E130" s="456" t="s">
        <v>391</v>
      </c>
      <c r="F130" s="456" t="s">
        <v>307</v>
      </c>
      <c r="G130" s="456" t="s">
        <v>715</v>
      </c>
      <c r="H130" s="456" t="s">
        <v>708</v>
      </c>
      <c r="I130" s="456" t="s">
        <v>717</v>
      </c>
      <c r="J130" s="458" t="s">
        <v>706</v>
      </c>
      <c r="K130" s="456" t="s">
        <v>393</v>
      </c>
      <c r="L130" s="459" t="s">
        <v>718</v>
      </c>
      <c r="M130" s="451">
        <v>0</v>
      </c>
      <c r="N130" s="340" t="e">
        <f t="shared" si="2"/>
        <v>#VALUE!</v>
      </c>
      <c r="O130" s="448"/>
      <c r="P130" s="102"/>
      <c r="Q130" s="102"/>
    </row>
    <row r="131" spans="1:17" s="332" customFormat="1" ht="84" x14ac:dyDescent="0.2">
      <c r="A131" s="456" t="s">
        <v>303</v>
      </c>
      <c r="B131" s="433" t="s">
        <v>303</v>
      </c>
      <c r="C131" s="344">
        <v>2021</v>
      </c>
      <c r="D131" s="449" t="s">
        <v>314</v>
      </c>
      <c r="E131" s="456" t="s">
        <v>391</v>
      </c>
      <c r="F131" s="456" t="s">
        <v>307</v>
      </c>
      <c r="G131" s="456" t="s">
        <v>715</v>
      </c>
      <c r="H131" s="456" t="s">
        <v>702</v>
      </c>
      <c r="I131" s="456" t="s">
        <v>717</v>
      </c>
      <c r="J131" s="458" t="s">
        <v>706</v>
      </c>
      <c r="K131" s="456" t="s">
        <v>393</v>
      </c>
      <c r="L131" s="459" t="s">
        <v>718</v>
      </c>
      <c r="M131" s="451">
        <v>85</v>
      </c>
      <c r="N131" s="340" t="e">
        <f t="shared" si="2"/>
        <v>#VALUE!</v>
      </c>
      <c r="O131" s="448">
        <v>10</v>
      </c>
      <c r="P131" s="102"/>
      <c r="Q131" s="102"/>
    </row>
    <row r="132" spans="1:17" s="332" customFormat="1" ht="84" x14ac:dyDescent="0.2">
      <c r="A132" s="456" t="s">
        <v>303</v>
      </c>
      <c r="B132" s="433" t="s">
        <v>303</v>
      </c>
      <c r="C132" s="344">
        <v>2021</v>
      </c>
      <c r="D132" s="449" t="s">
        <v>314</v>
      </c>
      <c r="E132" s="456" t="s">
        <v>391</v>
      </c>
      <c r="F132" s="456" t="s">
        <v>307</v>
      </c>
      <c r="G132" s="456" t="s">
        <v>715</v>
      </c>
      <c r="H132" s="456" t="s">
        <v>705</v>
      </c>
      <c r="I132" s="456" t="s">
        <v>717</v>
      </c>
      <c r="J132" s="458" t="s">
        <v>706</v>
      </c>
      <c r="K132" s="456" t="s">
        <v>393</v>
      </c>
      <c r="L132" s="459" t="s">
        <v>718</v>
      </c>
      <c r="M132" s="451">
        <v>0</v>
      </c>
      <c r="N132" s="340" t="e">
        <f t="shared" si="2"/>
        <v>#VALUE!</v>
      </c>
      <c r="O132" s="448"/>
      <c r="P132" s="102"/>
      <c r="Q132" s="102"/>
    </row>
    <row r="133" spans="1:17" s="332" customFormat="1" ht="84" x14ac:dyDescent="0.2">
      <c r="A133" s="456" t="s">
        <v>303</v>
      </c>
      <c r="B133" s="433" t="s">
        <v>303</v>
      </c>
      <c r="C133" s="344">
        <v>2021</v>
      </c>
      <c r="D133" s="449" t="s">
        <v>387</v>
      </c>
      <c r="E133" s="456" t="s">
        <v>391</v>
      </c>
      <c r="F133" s="456" t="s">
        <v>307</v>
      </c>
      <c r="G133" s="456" t="s">
        <v>716</v>
      </c>
      <c r="H133" s="456" t="s">
        <v>709</v>
      </c>
      <c r="I133" s="456" t="s">
        <v>717</v>
      </c>
      <c r="J133" s="458" t="s">
        <v>706</v>
      </c>
      <c r="K133" s="456" t="s">
        <v>393</v>
      </c>
      <c r="L133" s="459" t="s">
        <v>718</v>
      </c>
      <c r="M133" s="451">
        <v>698</v>
      </c>
      <c r="N133" s="340" t="e">
        <f t="shared" si="2"/>
        <v>#VALUE!</v>
      </c>
      <c r="O133" s="448">
        <v>16</v>
      </c>
      <c r="P133" s="102"/>
      <c r="Q133" s="102"/>
    </row>
    <row r="134" spans="1:17" s="332" customFormat="1" ht="84" x14ac:dyDescent="0.2">
      <c r="A134" s="444" t="s">
        <v>303</v>
      </c>
      <c r="B134" s="433" t="s">
        <v>303</v>
      </c>
      <c r="C134" s="342">
        <v>2021</v>
      </c>
      <c r="D134" s="449" t="s">
        <v>387</v>
      </c>
      <c r="E134" s="444" t="s">
        <v>391</v>
      </c>
      <c r="F134" s="444" t="s">
        <v>307</v>
      </c>
      <c r="G134" s="444" t="s">
        <v>716</v>
      </c>
      <c r="H134" s="443" t="s">
        <v>707</v>
      </c>
      <c r="I134" s="444" t="s">
        <v>717</v>
      </c>
      <c r="J134" s="450" t="s">
        <v>706</v>
      </c>
      <c r="K134" s="444" t="s">
        <v>393</v>
      </c>
      <c r="L134" s="445" t="s">
        <v>718</v>
      </c>
      <c r="M134" s="451">
        <v>603</v>
      </c>
      <c r="N134" s="340" t="e">
        <f t="shared" si="2"/>
        <v>#VALUE!</v>
      </c>
      <c r="O134" s="448">
        <v>16</v>
      </c>
      <c r="P134" s="102"/>
      <c r="Q134" s="102"/>
    </row>
    <row r="135" spans="1:17" s="332" customFormat="1" ht="84" x14ac:dyDescent="0.2">
      <c r="A135" s="444" t="s">
        <v>303</v>
      </c>
      <c r="B135" s="433" t="s">
        <v>303</v>
      </c>
      <c r="C135" s="342">
        <v>2021</v>
      </c>
      <c r="D135" s="449" t="s">
        <v>387</v>
      </c>
      <c r="E135" s="444" t="s">
        <v>391</v>
      </c>
      <c r="F135" s="444" t="s">
        <v>307</v>
      </c>
      <c r="G135" s="444" t="s">
        <v>716</v>
      </c>
      <c r="H135" s="443" t="s">
        <v>708</v>
      </c>
      <c r="I135" s="444" t="s">
        <v>717</v>
      </c>
      <c r="J135" s="450" t="s">
        <v>706</v>
      </c>
      <c r="K135" s="444" t="s">
        <v>393</v>
      </c>
      <c r="L135" s="445" t="s">
        <v>718</v>
      </c>
      <c r="M135" s="451">
        <v>0</v>
      </c>
      <c r="N135" s="340" t="e">
        <f t="shared" si="2"/>
        <v>#VALUE!</v>
      </c>
      <c r="O135" s="448"/>
      <c r="P135" s="102"/>
      <c r="Q135" s="102"/>
    </row>
    <row r="136" spans="1:17" s="332" customFormat="1" ht="84" x14ac:dyDescent="0.2">
      <c r="A136" s="444" t="s">
        <v>303</v>
      </c>
      <c r="B136" s="433" t="s">
        <v>303</v>
      </c>
      <c r="C136" s="342">
        <v>2021</v>
      </c>
      <c r="D136" s="449" t="s">
        <v>387</v>
      </c>
      <c r="E136" s="444" t="s">
        <v>391</v>
      </c>
      <c r="F136" s="444" t="s">
        <v>307</v>
      </c>
      <c r="G136" s="444" t="s">
        <v>716</v>
      </c>
      <c r="H136" s="443" t="s">
        <v>702</v>
      </c>
      <c r="I136" s="444" t="s">
        <v>717</v>
      </c>
      <c r="J136" s="450" t="s">
        <v>706</v>
      </c>
      <c r="K136" s="444" t="s">
        <v>393</v>
      </c>
      <c r="L136" s="445" t="s">
        <v>718</v>
      </c>
      <c r="M136" s="451">
        <v>3834</v>
      </c>
      <c r="N136" s="340" t="e">
        <f t="shared" si="2"/>
        <v>#VALUE!</v>
      </c>
      <c r="O136" s="448">
        <v>22</v>
      </c>
      <c r="P136" s="102"/>
      <c r="Q136" s="102"/>
    </row>
    <row r="137" spans="1:17" s="332" customFormat="1" ht="84" x14ac:dyDescent="0.2">
      <c r="A137" s="444" t="s">
        <v>303</v>
      </c>
      <c r="B137" s="433" t="s">
        <v>303</v>
      </c>
      <c r="C137" s="342">
        <v>2021</v>
      </c>
      <c r="D137" s="449" t="s">
        <v>387</v>
      </c>
      <c r="E137" s="444" t="s">
        <v>391</v>
      </c>
      <c r="F137" s="444" t="s">
        <v>307</v>
      </c>
      <c r="G137" s="444" t="s">
        <v>716</v>
      </c>
      <c r="H137" s="443" t="s">
        <v>705</v>
      </c>
      <c r="I137" s="444" t="s">
        <v>717</v>
      </c>
      <c r="J137" s="450" t="s">
        <v>706</v>
      </c>
      <c r="K137" s="444" t="s">
        <v>393</v>
      </c>
      <c r="L137" s="445" t="s">
        <v>718</v>
      </c>
      <c r="M137" s="451">
        <v>705</v>
      </c>
      <c r="N137" s="340" t="e">
        <f t="shared" si="2"/>
        <v>#VALUE!</v>
      </c>
      <c r="O137" s="448">
        <v>16</v>
      </c>
      <c r="P137" s="102"/>
      <c r="Q137" s="102"/>
    </row>
    <row r="138" spans="1:17" s="332" customFormat="1" ht="84" x14ac:dyDescent="0.2">
      <c r="A138" s="444" t="s">
        <v>303</v>
      </c>
      <c r="B138" s="433" t="s">
        <v>303</v>
      </c>
      <c r="C138" s="342">
        <v>2021</v>
      </c>
      <c r="D138" s="449" t="s">
        <v>336</v>
      </c>
      <c r="E138" s="444" t="s">
        <v>391</v>
      </c>
      <c r="F138" s="444" t="s">
        <v>307</v>
      </c>
      <c r="G138" s="444" t="s">
        <v>716</v>
      </c>
      <c r="H138" s="443" t="s">
        <v>702</v>
      </c>
      <c r="I138" s="444" t="s">
        <v>717</v>
      </c>
      <c r="J138" s="450" t="s">
        <v>706</v>
      </c>
      <c r="K138" s="444" t="s">
        <v>393</v>
      </c>
      <c r="L138" s="445" t="s">
        <v>718</v>
      </c>
      <c r="M138" s="451">
        <v>0</v>
      </c>
      <c r="N138" s="340" t="e">
        <f t="shared" si="2"/>
        <v>#VALUE!</v>
      </c>
      <c r="O138" s="448">
        <v>0</v>
      </c>
      <c r="P138" s="102"/>
      <c r="Q138" s="102"/>
    </row>
    <row r="139" spans="1:17" s="332" customFormat="1" ht="84" x14ac:dyDescent="0.2">
      <c r="A139" s="444" t="s">
        <v>303</v>
      </c>
      <c r="B139" s="433" t="s">
        <v>303</v>
      </c>
      <c r="C139" s="342">
        <v>2021</v>
      </c>
      <c r="D139" s="449" t="s">
        <v>336</v>
      </c>
      <c r="E139" s="444" t="s">
        <v>391</v>
      </c>
      <c r="F139" s="444" t="s">
        <v>307</v>
      </c>
      <c r="G139" s="444" t="s">
        <v>716</v>
      </c>
      <c r="H139" s="443" t="s">
        <v>705</v>
      </c>
      <c r="I139" s="444" t="s">
        <v>717</v>
      </c>
      <c r="J139" s="450" t="s">
        <v>706</v>
      </c>
      <c r="K139" s="444" t="s">
        <v>393</v>
      </c>
      <c r="L139" s="445" t="s">
        <v>718</v>
      </c>
      <c r="M139" s="451">
        <v>0</v>
      </c>
      <c r="N139" s="340" t="e">
        <f t="shared" si="2"/>
        <v>#VALUE!</v>
      </c>
      <c r="O139" s="448"/>
      <c r="P139" s="102"/>
      <c r="Q139" s="102"/>
    </row>
    <row r="140" spans="1:17" s="332" customFormat="1" ht="84" x14ac:dyDescent="0.2">
      <c r="A140" s="444" t="s">
        <v>303</v>
      </c>
      <c r="B140" s="433" t="s">
        <v>303</v>
      </c>
      <c r="C140" s="342">
        <v>2021</v>
      </c>
      <c r="D140" s="449" t="s">
        <v>336</v>
      </c>
      <c r="E140" s="444" t="s">
        <v>391</v>
      </c>
      <c r="F140" s="444" t="s">
        <v>307</v>
      </c>
      <c r="G140" s="444" t="s">
        <v>716</v>
      </c>
      <c r="H140" s="443" t="s">
        <v>707</v>
      </c>
      <c r="I140" s="444" t="s">
        <v>717</v>
      </c>
      <c r="J140" s="450" t="s">
        <v>706</v>
      </c>
      <c r="K140" s="444" t="s">
        <v>393</v>
      </c>
      <c r="L140" s="445" t="s">
        <v>718</v>
      </c>
      <c r="M140" s="451">
        <v>0</v>
      </c>
      <c r="N140" s="340" t="e">
        <f t="shared" si="2"/>
        <v>#VALUE!</v>
      </c>
      <c r="O140" s="448"/>
      <c r="P140" s="102"/>
      <c r="Q140" s="102"/>
    </row>
    <row r="141" spans="1:17" s="332" customFormat="1" ht="84" x14ac:dyDescent="0.2">
      <c r="A141" s="444" t="s">
        <v>303</v>
      </c>
      <c r="B141" s="433" t="s">
        <v>303</v>
      </c>
      <c r="C141" s="342">
        <v>2021</v>
      </c>
      <c r="D141" s="449" t="s">
        <v>721</v>
      </c>
      <c r="E141" s="444" t="s">
        <v>391</v>
      </c>
      <c r="F141" s="444" t="s">
        <v>307</v>
      </c>
      <c r="G141" s="444" t="s">
        <v>716</v>
      </c>
      <c r="H141" s="443" t="s">
        <v>702</v>
      </c>
      <c r="I141" s="444" t="s">
        <v>717</v>
      </c>
      <c r="J141" s="450" t="s">
        <v>706</v>
      </c>
      <c r="K141" s="444" t="s">
        <v>393</v>
      </c>
      <c r="L141" s="445" t="s">
        <v>718</v>
      </c>
      <c r="M141" s="451">
        <v>1</v>
      </c>
      <c r="N141" s="340" t="e">
        <f t="shared" si="2"/>
        <v>#VALUE!</v>
      </c>
      <c r="O141" s="448">
        <v>1</v>
      </c>
      <c r="P141" s="102"/>
      <c r="Q141" s="102"/>
    </row>
    <row r="142" spans="1:17" s="332" customFormat="1" ht="84" x14ac:dyDescent="0.2">
      <c r="A142" s="444" t="s">
        <v>303</v>
      </c>
      <c r="B142" s="433" t="s">
        <v>303</v>
      </c>
      <c r="C142" s="342">
        <v>2021</v>
      </c>
      <c r="D142" s="449" t="s">
        <v>721</v>
      </c>
      <c r="E142" s="444" t="s">
        <v>391</v>
      </c>
      <c r="F142" s="444" t="s">
        <v>307</v>
      </c>
      <c r="G142" s="444" t="s">
        <v>716</v>
      </c>
      <c r="H142" s="443" t="s">
        <v>705</v>
      </c>
      <c r="I142" s="444" t="s">
        <v>717</v>
      </c>
      <c r="J142" s="450" t="s">
        <v>706</v>
      </c>
      <c r="K142" s="444" t="s">
        <v>393</v>
      </c>
      <c r="L142" s="445" t="s">
        <v>718</v>
      </c>
      <c r="M142" s="451">
        <v>0</v>
      </c>
      <c r="N142" s="340" t="e">
        <f t="shared" si="2"/>
        <v>#VALUE!</v>
      </c>
      <c r="O142" s="448"/>
      <c r="P142" s="102"/>
      <c r="Q142" s="102"/>
    </row>
    <row r="143" spans="1:17" s="332" customFormat="1" ht="84" x14ac:dyDescent="0.2">
      <c r="A143" s="444" t="s">
        <v>303</v>
      </c>
      <c r="B143" s="433" t="s">
        <v>303</v>
      </c>
      <c r="C143" s="342">
        <v>2021</v>
      </c>
      <c r="D143" s="449" t="s">
        <v>721</v>
      </c>
      <c r="E143" s="444" t="s">
        <v>391</v>
      </c>
      <c r="F143" s="444" t="s">
        <v>307</v>
      </c>
      <c r="G143" s="444" t="s">
        <v>716</v>
      </c>
      <c r="H143" s="443" t="s">
        <v>707</v>
      </c>
      <c r="I143" s="444" t="s">
        <v>717</v>
      </c>
      <c r="J143" s="450" t="s">
        <v>706</v>
      </c>
      <c r="K143" s="444" t="s">
        <v>393</v>
      </c>
      <c r="L143" s="445" t="s">
        <v>718</v>
      </c>
      <c r="M143" s="451">
        <v>0</v>
      </c>
      <c r="N143" s="340" t="e">
        <f t="shared" si="2"/>
        <v>#VALUE!</v>
      </c>
      <c r="O143" s="448"/>
      <c r="P143" s="102"/>
      <c r="Q143" s="102"/>
    </row>
    <row r="144" spans="1:17" s="332" customFormat="1" ht="14" x14ac:dyDescent="0.2">
      <c r="A144" s="432" t="s">
        <v>303</v>
      </c>
      <c r="B144" s="433" t="s">
        <v>303</v>
      </c>
      <c r="C144" s="433">
        <v>2021</v>
      </c>
      <c r="D144" s="91" t="s">
        <v>314</v>
      </c>
      <c r="E144" s="434" t="s">
        <v>408</v>
      </c>
      <c r="F144" s="435" t="s">
        <v>307</v>
      </c>
      <c r="G144" s="436" t="s">
        <v>415</v>
      </c>
      <c r="H144" s="289" t="s">
        <v>702</v>
      </c>
      <c r="I144" s="433" t="s">
        <v>703</v>
      </c>
      <c r="J144" s="433" t="s">
        <v>704</v>
      </c>
      <c r="K144" s="433" t="s">
        <v>393</v>
      </c>
      <c r="L144" s="437"/>
      <c r="M144" s="439">
        <v>13178</v>
      </c>
      <c r="N144" s="340" t="e">
        <f t="shared" si="2"/>
        <v>#VALUE!</v>
      </c>
      <c r="O144" s="439">
        <v>74</v>
      </c>
      <c r="P144" s="102" t="s">
        <v>741</v>
      </c>
      <c r="Q144" s="102"/>
    </row>
    <row r="145" spans="1:17" s="332" customFormat="1" ht="14" x14ac:dyDescent="0.2">
      <c r="A145" s="432" t="s">
        <v>303</v>
      </c>
      <c r="B145" s="433" t="s">
        <v>303</v>
      </c>
      <c r="C145" s="433">
        <v>2021</v>
      </c>
      <c r="D145" s="91" t="s">
        <v>314</v>
      </c>
      <c r="E145" s="434" t="s">
        <v>408</v>
      </c>
      <c r="F145" s="435" t="s">
        <v>307</v>
      </c>
      <c r="G145" s="436" t="s">
        <v>415</v>
      </c>
      <c r="H145" s="289" t="s">
        <v>705</v>
      </c>
      <c r="I145" s="433" t="s">
        <v>703</v>
      </c>
      <c r="J145" s="433" t="s">
        <v>706</v>
      </c>
      <c r="K145" s="433" t="s">
        <v>393</v>
      </c>
      <c r="L145" s="437"/>
      <c r="M145" s="439">
        <v>12946</v>
      </c>
      <c r="N145" s="340" t="e">
        <f t="shared" si="2"/>
        <v>#VALUE!</v>
      </c>
      <c r="O145" s="439">
        <v>48</v>
      </c>
      <c r="P145" s="102" t="s">
        <v>742</v>
      </c>
      <c r="Q145" s="102"/>
    </row>
    <row r="146" spans="1:17" s="332" customFormat="1" ht="14" x14ac:dyDescent="0.2">
      <c r="A146" s="432" t="s">
        <v>303</v>
      </c>
      <c r="B146" s="433" t="s">
        <v>303</v>
      </c>
      <c r="C146" s="433">
        <v>2021</v>
      </c>
      <c r="D146" s="91" t="s">
        <v>314</v>
      </c>
      <c r="E146" s="434" t="s">
        <v>408</v>
      </c>
      <c r="F146" s="435" t="s">
        <v>307</v>
      </c>
      <c r="G146" s="436" t="s">
        <v>415</v>
      </c>
      <c r="H146" s="289" t="s">
        <v>709</v>
      </c>
      <c r="I146" s="433" t="s">
        <v>703</v>
      </c>
      <c r="J146" s="433" t="s">
        <v>704</v>
      </c>
      <c r="K146" s="433" t="s">
        <v>393</v>
      </c>
      <c r="L146" s="437"/>
      <c r="M146" s="439">
        <v>586</v>
      </c>
      <c r="N146" s="340" t="e">
        <f t="shared" si="2"/>
        <v>#VALUE!</v>
      </c>
      <c r="O146" s="439">
        <v>9</v>
      </c>
      <c r="P146" s="102" t="s">
        <v>743</v>
      </c>
      <c r="Q146" s="102"/>
    </row>
    <row r="147" spans="1:17" s="332" customFormat="1" ht="14" x14ac:dyDescent="0.2">
      <c r="A147" s="432" t="s">
        <v>303</v>
      </c>
      <c r="B147" s="433" t="s">
        <v>303</v>
      </c>
      <c r="C147" s="433">
        <v>2021</v>
      </c>
      <c r="D147" s="91" t="s">
        <v>314</v>
      </c>
      <c r="E147" s="434" t="s">
        <v>408</v>
      </c>
      <c r="F147" s="435" t="s">
        <v>307</v>
      </c>
      <c r="G147" s="436" t="s">
        <v>415</v>
      </c>
      <c r="H147" s="289" t="s">
        <v>707</v>
      </c>
      <c r="I147" s="433" t="s">
        <v>703</v>
      </c>
      <c r="J147" s="433" t="s">
        <v>706</v>
      </c>
      <c r="K147" s="433" t="s">
        <v>393</v>
      </c>
      <c r="L147" s="437"/>
      <c r="M147" s="439">
        <v>586</v>
      </c>
      <c r="N147" s="340" t="e">
        <f t="shared" si="2"/>
        <v>#VALUE!</v>
      </c>
      <c r="O147" s="439">
        <v>9</v>
      </c>
      <c r="P147" s="102" t="s">
        <v>743</v>
      </c>
      <c r="Q147" s="102"/>
    </row>
    <row r="148" spans="1:17" s="332" customFormat="1" ht="14" x14ac:dyDescent="0.2">
      <c r="A148" s="432" t="s">
        <v>303</v>
      </c>
      <c r="B148" s="433" t="s">
        <v>303</v>
      </c>
      <c r="C148" s="433">
        <v>2021</v>
      </c>
      <c r="D148" s="91" t="s">
        <v>314</v>
      </c>
      <c r="E148" s="434" t="s">
        <v>408</v>
      </c>
      <c r="F148" s="435" t="s">
        <v>307</v>
      </c>
      <c r="G148" s="436" t="s">
        <v>415</v>
      </c>
      <c r="H148" s="289" t="s">
        <v>708</v>
      </c>
      <c r="I148" s="433" t="s">
        <v>703</v>
      </c>
      <c r="J148" s="433" t="s">
        <v>706</v>
      </c>
      <c r="K148" s="433" t="s">
        <v>393</v>
      </c>
      <c r="L148" s="437"/>
      <c r="M148" s="439">
        <v>586</v>
      </c>
      <c r="N148" s="340" t="e">
        <f t="shared" si="2"/>
        <v>#VALUE!</v>
      </c>
      <c r="O148" s="439">
        <v>9</v>
      </c>
      <c r="P148" s="102" t="s">
        <v>743</v>
      </c>
      <c r="Q148" s="102"/>
    </row>
    <row r="149" spans="1:17" s="332" customFormat="1" ht="28" x14ac:dyDescent="0.2">
      <c r="A149" s="432" t="s">
        <v>303</v>
      </c>
      <c r="B149" s="433" t="s">
        <v>303</v>
      </c>
      <c r="C149" s="433">
        <v>2021</v>
      </c>
      <c r="D149" s="91" t="s">
        <v>314</v>
      </c>
      <c r="E149" s="434" t="s">
        <v>408</v>
      </c>
      <c r="F149" s="435" t="s">
        <v>307</v>
      </c>
      <c r="G149" s="436" t="s">
        <v>415</v>
      </c>
      <c r="H149" s="289" t="s">
        <v>702</v>
      </c>
      <c r="I149" s="433" t="s">
        <v>712</v>
      </c>
      <c r="J149" s="433" t="s">
        <v>713</v>
      </c>
      <c r="K149" s="433" t="s">
        <v>393</v>
      </c>
      <c r="L149" s="437" t="s">
        <v>714</v>
      </c>
      <c r="M149" s="439">
        <v>1818</v>
      </c>
      <c r="N149" s="340" t="e">
        <f t="shared" si="2"/>
        <v>#VALUE!</v>
      </c>
      <c r="O149" s="439">
        <v>109</v>
      </c>
      <c r="P149" s="102"/>
      <c r="Q149" s="102"/>
    </row>
    <row r="150" spans="1:17" s="332" customFormat="1" ht="28" x14ac:dyDescent="0.2">
      <c r="A150" s="432" t="s">
        <v>303</v>
      </c>
      <c r="B150" s="433" t="s">
        <v>303</v>
      </c>
      <c r="C150" s="433">
        <v>2021</v>
      </c>
      <c r="D150" s="91" t="s">
        <v>314</v>
      </c>
      <c r="E150" s="434" t="s">
        <v>408</v>
      </c>
      <c r="F150" s="435" t="s">
        <v>307</v>
      </c>
      <c r="G150" s="436" t="s">
        <v>415</v>
      </c>
      <c r="H150" s="289" t="s">
        <v>705</v>
      </c>
      <c r="I150" s="433" t="s">
        <v>712</v>
      </c>
      <c r="J150" s="433" t="s">
        <v>713</v>
      </c>
      <c r="K150" s="433" t="s">
        <v>393</v>
      </c>
      <c r="L150" s="437" t="s">
        <v>714</v>
      </c>
      <c r="M150" s="439">
        <v>1818</v>
      </c>
      <c r="N150" s="340" t="e">
        <f t="shared" si="2"/>
        <v>#VALUE!</v>
      </c>
      <c r="O150" s="439">
        <v>109</v>
      </c>
      <c r="P150" s="102"/>
      <c r="Q150" s="102"/>
    </row>
    <row r="151" spans="1:17" s="332" customFormat="1" ht="28" x14ac:dyDescent="0.2">
      <c r="A151" s="432" t="s">
        <v>303</v>
      </c>
      <c r="B151" s="433" t="s">
        <v>303</v>
      </c>
      <c r="C151" s="433">
        <v>2021</v>
      </c>
      <c r="D151" s="91" t="s">
        <v>314</v>
      </c>
      <c r="E151" s="434" t="s">
        <v>408</v>
      </c>
      <c r="F151" s="435" t="s">
        <v>307</v>
      </c>
      <c r="G151" s="436" t="s">
        <v>415</v>
      </c>
      <c r="H151" s="289" t="s">
        <v>709</v>
      </c>
      <c r="I151" s="433" t="s">
        <v>712</v>
      </c>
      <c r="J151" s="433" t="s">
        <v>713</v>
      </c>
      <c r="K151" s="433" t="s">
        <v>393</v>
      </c>
      <c r="L151" s="437" t="s">
        <v>714</v>
      </c>
      <c r="M151" s="439">
        <v>1818</v>
      </c>
      <c r="N151" s="340" t="e">
        <f t="shared" si="2"/>
        <v>#VALUE!</v>
      </c>
      <c r="O151" s="439">
        <v>109</v>
      </c>
      <c r="P151" s="102"/>
      <c r="Q151" s="102"/>
    </row>
    <row r="152" spans="1:17" s="332" customFormat="1" ht="28" x14ac:dyDescent="0.2">
      <c r="A152" s="432" t="s">
        <v>303</v>
      </c>
      <c r="B152" s="433" t="s">
        <v>303</v>
      </c>
      <c r="C152" s="433">
        <v>2021</v>
      </c>
      <c r="D152" s="91" t="s">
        <v>314</v>
      </c>
      <c r="E152" s="434" t="s">
        <v>408</v>
      </c>
      <c r="F152" s="435" t="s">
        <v>307</v>
      </c>
      <c r="G152" s="436" t="s">
        <v>415</v>
      </c>
      <c r="H152" s="289" t="s">
        <v>707</v>
      </c>
      <c r="I152" s="433" t="s">
        <v>712</v>
      </c>
      <c r="J152" s="433" t="s">
        <v>713</v>
      </c>
      <c r="K152" s="433" t="s">
        <v>393</v>
      </c>
      <c r="L152" s="437" t="s">
        <v>714</v>
      </c>
      <c r="M152" s="439">
        <v>1818</v>
      </c>
      <c r="N152" s="340" t="e">
        <f t="shared" si="2"/>
        <v>#VALUE!</v>
      </c>
      <c r="O152" s="439">
        <v>109</v>
      </c>
      <c r="P152" s="102"/>
      <c r="Q152" s="102"/>
    </row>
    <row r="153" spans="1:17" s="332" customFormat="1" ht="28" x14ac:dyDescent="0.2">
      <c r="A153" s="432" t="s">
        <v>303</v>
      </c>
      <c r="B153" s="433" t="s">
        <v>303</v>
      </c>
      <c r="C153" s="433">
        <v>2021</v>
      </c>
      <c r="D153" s="91" t="s">
        <v>314</v>
      </c>
      <c r="E153" s="434" t="s">
        <v>408</v>
      </c>
      <c r="F153" s="435" t="s">
        <v>307</v>
      </c>
      <c r="G153" s="436" t="s">
        <v>415</v>
      </c>
      <c r="H153" s="289" t="s">
        <v>708</v>
      </c>
      <c r="I153" s="433" t="s">
        <v>712</v>
      </c>
      <c r="J153" s="433" t="s">
        <v>713</v>
      </c>
      <c r="K153" s="433" t="s">
        <v>393</v>
      </c>
      <c r="L153" s="437" t="s">
        <v>714</v>
      </c>
      <c r="M153" s="439">
        <v>1818</v>
      </c>
      <c r="N153" s="340" t="e">
        <f t="shared" si="2"/>
        <v>#VALUE!</v>
      </c>
      <c r="O153" s="439">
        <v>109</v>
      </c>
      <c r="P153" s="102"/>
      <c r="Q153" s="102"/>
    </row>
    <row r="154" spans="1:17" s="332" customFormat="1" ht="14" x14ac:dyDescent="0.2">
      <c r="A154" s="432" t="s">
        <v>303</v>
      </c>
      <c r="B154" s="433" t="s">
        <v>303</v>
      </c>
      <c r="C154" s="433">
        <v>2021</v>
      </c>
      <c r="D154" s="91" t="s">
        <v>422</v>
      </c>
      <c r="E154" s="434" t="s">
        <v>408</v>
      </c>
      <c r="F154" s="435" t="s">
        <v>307</v>
      </c>
      <c r="G154" s="436" t="s">
        <v>415</v>
      </c>
      <c r="H154" s="289" t="s">
        <v>702</v>
      </c>
      <c r="I154" s="433" t="s">
        <v>703</v>
      </c>
      <c r="J154" s="433" t="s">
        <v>704</v>
      </c>
      <c r="K154" s="433" t="s">
        <v>393</v>
      </c>
      <c r="L154" s="437"/>
      <c r="M154" s="439">
        <v>7605</v>
      </c>
      <c r="N154" s="340" t="e">
        <f t="shared" si="2"/>
        <v>#VALUE!</v>
      </c>
      <c r="O154" s="439">
        <v>15</v>
      </c>
      <c r="P154" s="102" t="s">
        <v>746</v>
      </c>
      <c r="Q154" s="102"/>
    </row>
    <row r="155" spans="1:17" s="332" customFormat="1" ht="14" x14ac:dyDescent="0.2">
      <c r="A155" s="432" t="s">
        <v>303</v>
      </c>
      <c r="B155" s="433" t="s">
        <v>303</v>
      </c>
      <c r="C155" s="433">
        <v>2021</v>
      </c>
      <c r="D155" s="91" t="s">
        <v>422</v>
      </c>
      <c r="E155" s="434" t="s">
        <v>408</v>
      </c>
      <c r="F155" s="435" t="s">
        <v>307</v>
      </c>
      <c r="G155" s="436" t="s">
        <v>415</v>
      </c>
      <c r="H155" s="289" t="s">
        <v>707</v>
      </c>
      <c r="I155" s="433" t="s">
        <v>703</v>
      </c>
      <c r="J155" s="433" t="s">
        <v>706</v>
      </c>
      <c r="K155" s="433" t="s">
        <v>393</v>
      </c>
      <c r="L155" s="437"/>
      <c r="M155" s="439">
        <v>479</v>
      </c>
      <c r="N155" s="340" t="e">
        <f t="shared" si="2"/>
        <v>#VALUE!</v>
      </c>
      <c r="O155" s="439">
        <v>6</v>
      </c>
      <c r="P155" s="102" t="s">
        <v>746</v>
      </c>
      <c r="Q155" s="102"/>
    </row>
    <row r="156" spans="1:17" s="332" customFormat="1" ht="28" x14ac:dyDescent="0.2">
      <c r="A156" s="432" t="s">
        <v>303</v>
      </c>
      <c r="B156" s="433" t="s">
        <v>303</v>
      </c>
      <c r="C156" s="433">
        <v>2021</v>
      </c>
      <c r="D156" s="91" t="s">
        <v>422</v>
      </c>
      <c r="E156" s="434" t="s">
        <v>408</v>
      </c>
      <c r="F156" s="435" t="s">
        <v>307</v>
      </c>
      <c r="G156" s="436" t="s">
        <v>415</v>
      </c>
      <c r="H156" s="289" t="s">
        <v>702</v>
      </c>
      <c r="I156" s="433" t="s">
        <v>712</v>
      </c>
      <c r="J156" s="433" t="s">
        <v>713</v>
      </c>
      <c r="K156" s="433" t="s">
        <v>393</v>
      </c>
      <c r="L156" s="437" t="s">
        <v>714</v>
      </c>
      <c r="M156" s="439">
        <v>41045</v>
      </c>
      <c r="N156" s="340" t="e">
        <f t="shared" si="2"/>
        <v>#VALUE!</v>
      </c>
      <c r="O156" s="439">
        <v>177</v>
      </c>
      <c r="P156" s="102"/>
      <c r="Q156" s="102"/>
    </row>
    <row r="157" spans="1:17" s="332" customFormat="1" ht="28" x14ac:dyDescent="0.2">
      <c r="A157" s="432" t="s">
        <v>303</v>
      </c>
      <c r="B157" s="433" t="s">
        <v>303</v>
      </c>
      <c r="C157" s="433">
        <v>2021</v>
      </c>
      <c r="D157" s="91" t="s">
        <v>422</v>
      </c>
      <c r="E157" s="434" t="s">
        <v>408</v>
      </c>
      <c r="F157" s="435" t="s">
        <v>307</v>
      </c>
      <c r="G157" s="436" t="s">
        <v>415</v>
      </c>
      <c r="H157" s="289" t="s">
        <v>707</v>
      </c>
      <c r="I157" s="433" t="s">
        <v>712</v>
      </c>
      <c r="J157" s="433" t="s">
        <v>713</v>
      </c>
      <c r="K157" s="433" t="s">
        <v>393</v>
      </c>
      <c r="L157" s="437" t="s">
        <v>714</v>
      </c>
      <c r="M157" s="439">
        <v>4453</v>
      </c>
      <c r="N157" s="340" t="e">
        <f t="shared" si="2"/>
        <v>#VALUE!</v>
      </c>
      <c r="O157" s="439">
        <v>173</v>
      </c>
      <c r="P157" s="102"/>
      <c r="Q157" s="102"/>
    </row>
    <row r="158" spans="1:17" s="332" customFormat="1" ht="14" x14ac:dyDescent="0.2">
      <c r="A158" s="432" t="s">
        <v>303</v>
      </c>
      <c r="B158" s="433" t="s">
        <v>303</v>
      </c>
      <c r="C158" s="433">
        <v>2021</v>
      </c>
      <c r="D158" s="91" t="s">
        <v>318</v>
      </c>
      <c r="E158" s="434" t="s">
        <v>408</v>
      </c>
      <c r="F158" s="435" t="s">
        <v>307</v>
      </c>
      <c r="G158" s="436" t="s">
        <v>415</v>
      </c>
      <c r="H158" s="289" t="s">
        <v>702</v>
      </c>
      <c r="I158" s="433" t="s">
        <v>703</v>
      </c>
      <c r="J158" s="433" t="s">
        <v>704</v>
      </c>
      <c r="K158" s="433" t="s">
        <v>393</v>
      </c>
      <c r="L158" s="437"/>
      <c r="M158" s="439">
        <v>1556</v>
      </c>
      <c r="N158" s="340" t="e">
        <f t="shared" si="2"/>
        <v>#VALUE!</v>
      </c>
      <c r="O158" s="439">
        <v>57</v>
      </c>
      <c r="P158" s="102" t="s">
        <v>744</v>
      </c>
      <c r="Q158" s="102"/>
    </row>
    <row r="159" spans="1:17" s="332" customFormat="1" ht="14" x14ac:dyDescent="0.2">
      <c r="A159" s="432" t="s">
        <v>303</v>
      </c>
      <c r="B159" s="433" t="s">
        <v>303</v>
      </c>
      <c r="C159" s="433">
        <v>2021</v>
      </c>
      <c r="D159" s="91" t="s">
        <v>318</v>
      </c>
      <c r="E159" s="434" t="s">
        <v>408</v>
      </c>
      <c r="F159" s="435" t="s">
        <v>307</v>
      </c>
      <c r="G159" s="436" t="s">
        <v>415</v>
      </c>
      <c r="H159" s="289" t="s">
        <v>705</v>
      </c>
      <c r="I159" s="433" t="s">
        <v>703</v>
      </c>
      <c r="J159" s="433" t="s">
        <v>706</v>
      </c>
      <c r="K159" s="433" t="s">
        <v>393</v>
      </c>
      <c r="L159" s="437"/>
      <c r="M159" s="439">
        <v>553</v>
      </c>
      <c r="N159" s="340" t="e">
        <f t="shared" si="2"/>
        <v>#VALUE!</v>
      </c>
      <c r="O159" s="439">
        <v>37</v>
      </c>
      <c r="P159" s="102" t="s">
        <v>742</v>
      </c>
      <c r="Q159" s="102"/>
    </row>
    <row r="160" spans="1:17" s="332" customFormat="1" ht="14" x14ac:dyDescent="0.2">
      <c r="A160" s="432" t="s">
        <v>303</v>
      </c>
      <c r="B160" s="433" t="s">
        <v>303</v>
      </c>
      <c r="C160" s="433">
        <v>2021</v>
      </c>
      <c r="D160" s="91" t="s">
        <v>318</v>
      </c>
      <c r="E160" s="434" t="s">
        <v>408</v>
      </c>
      <c r="F160" s="435" t="s">
        <v>307</v>
      </c>
      <c r="G160" s="436" t="s">
        <v>415</v>
      </c>
      <c r="H160" s="289" t="s">
        <v>709</v>
      </c>
      <c r="I160" s="433" t="s">
        <v>703</v>
      </c>
      <c r="J160" s="433" t="s">
        <v>704</v>
      </c>
      <c r="K160" s="433" t="s">
        <v>393</v>
      </c>
      <c r="L160" s="437"/>
      <c r="M160" s="439">
        <v>583</v>
      </c>
      <c r="N160" s="340" t="e">
        <f t="shared" si="2"/>
        <v>#VALUE!</v>
      </c>
      <c r="O160" s="439">
        <v>19</v>
      </c>
      <c r="P160" s="102" t="s">
        <v>747</v>
      </c>
      <c r="Q160" s="102"/>
    </row>
    <row r="161" spans="1:17" s="332" customFormat="1" ht="28" x14ac:dyDescent="0.2">
      <c r="A161" s="432" t="s">
        <v>303</v>
      </c>
      <c r="B161" s="433" t="s">
        <v>303</v>
      </c>
      <c r="C161" s="433">
        <v>2021</v>
      </c>
      <c r="D161" s="91" t="s">
        <v>318</v>
      </c>
      <c r="E161" s="434" t="s">
        <v>408</v>
      </c>
      <c r="F161" s="435" t="s">
        <v>307</v>
      </c>
      <c r="G161" s="436" t="s">
        <v>415</v>
      </c>
      <c r="H161" s="289" t="s">
        <v>702</v>
      </c>
      <c r="I161" s="433" t="s">
        <v>712</v>
      </c>
      <c r="J161" s="433" t="s">
        <v>713</v>
      </c>
      <c r="K161" s="433" t="s">
        <v>393</v>
      </c>
      <c r="L161" s="437" t="s">
        <v>714</v>
      </c>
      <c r="M161" s="439">
        <v>287</v>
      </c>
      <c r="N161" s="340" t="e">
        <f t="shared" ref="N161:N224" si="3">100*M161/J161</f>
        <v>#VALUE!</v>
      </c>
      <c r="O161" s="439">
        <v>78</v>
      </c>
      <c r="P161" s="102"/>
      <c r="Q161" s="102"/>
    </row>
    <row r="162" spans="1:17" s="332" customFormat="1" ht="28" x14ac:dyDescent="0.2">
      <c r="A162" s="432" t="s">
        <v>303</v>
      </c>
      <c r="B162" s="433" t="s">
        <v>303</v>
      </c>
      <c r="C162" s="433">
        <v>2021</v>
      </c>
      <c r="D162" s="91" t="s">
        <v>318</v>
      </c>
      <c r="E162" s="434" t="s">
        <v>408</v>
      </c>
      <c r="F162" s="435" t="s">
        <v>307</v>
      </c>
      <c r="G162" s="436" t="s">
        <v>415</v>
      </c>
      <c r="H162" s="289" t="s">
        <v>705</v>
      </c>
      <c r="I162" s="433" t="s">
        <v>712</v>
      </c>
      <c r="J162" s="433" t="s">
        <v>713</v>
      </c>
      <c r="K162" s="433" t="s">
        <v>393</v>
      </c>
      <c r="L162" s="437" t="s">
        <v>714</v>
      </c>
      <c r="M162" s="439">
        <v>287</v>
      </c>
      <c r="N162" s="340" t="e">
        <f t="shared" si="3"/>
        <v>#VALUE!</v>
      </c>
      <c r="O162" s="439">
        <v>78</v>
      </c>
      <c r="P162" s="102"/>
      <c r="Q162" s="102"/>
    </row>
    <row r="163" spans="1:17" s="332" customFormat="1" ht="28" x14ac:dyDescent="0.2">
      <c r="A163" s="432" t="s">
        <v>303</v>
      </c>
      <c r="B163" s="433" t="s">
        <v>303</v>
      </c>
      <c r="C163" s="433">
        <v>2021</v>
      </c>
      <c r="D163" s="91" t="s">
        <v>318</v>
      </c>
      <c r="E163" s="434" t="s">
        <v>408</v>
      </c>
      <c r="F163" s="435" t="s">
        <v>307</v>
      </c>
      <c r="G163" s="436" t="s">
        <v>415</v>
      </c>
      <c r="H163" s="289" t="s">
        <v>709</v>
      </c>
      <c r="I163" s="433" t="s">
        <v>712</v>
      </c>
      <c r="J163" s="433" t="s">
        <v>713</v>
      </c>
      <c r="K163" s="433" t="s">
        <v>393</v>
      </c>
      <c r="L163" s="437" t="s">
        <v>714</v>
      </c>
      <c r="M163" s="439">
        <v>287</v>
      </c>
      <c r="N163" s="340" t="e">
        <f t="shared" si="3"/>
        <v>#VALUE!</v>
      </c>
      <c r="O163" s="439">
        <v>78</v>
      </c>
      <c r="P163" s="102"/>
      <c r="Q163" s="102"/>
    </row>
    <row r="164" spans="1:17" s="332" customFormat="1" ht="28" x14ac:dyDescent="0.2">
      <c r="A164" s="432" t="s">
        <v>303</v>
      </c>
      <c r="B164" s="433" t="s">
        <v>303</v>
      </c>
      <c r="C164" s="433">
        <v>2021</v>
      </c>
      <c r="D164" s="91" t="s">
        <v>318</v>
      </c>
      <c r="E164" s="434" t="s">
        <v>408</v>
      </c>
      <c r="F164" s="435" t="s">
        <v>307</v>
      </c>
      <c r="G164" s="436" t="s">
        <v>415</v>
      </c>
      <c r="H164" s="289" t="s">
        <v>707</v>
      </c>
      <c r="I164" s="433" t="s">
        <v>712</v>
      </c>
      <c r="J164" s="433" t="s">
        <v>713</v>
      </c>
      <c r="K164" s="433" t="s">
        <v>393</v>
      </c>
      <c r="L164" s="437" t="s">
        <v>714</v>
      </c>
      <c r="M164" s="439">
        <v>287</v>
      </c>
      <c r="N164" s="340" t="e">
        <f t="shared" si="3"/>
        <v>#VALUE!</v>
      </c>
      <c r="O164" s="439">
        <v>78</v>
      </c>
      <c r="P164" s="102"/>
      <c r="Q164" s="102"/>
    </row>
    <row r="165" spans="1:17" s="332" customFormat="1" ht="28" x14ac:dyDescent="0.2">
      <c r="A165" s="432" t="s">
        <v>303</v>
      </c>
      <c r="B165" s="433" t="s">
        <v>303</v>
      </c>
      <c r="C165" s="433">
        <v>2021</v>
      </c>
      <c r="D165" s="91" t="s">
        <v>318</v>
      </c>
      <c r="E165" s="434" t="s">
        <v>408</v>
      </c>
      <c r="F165" s="435" t="s">
        <v>307</v>
      </c>
      <c r="G165" s="436" t="s">
        <v>415</v>
      </c>
      <c r="H165" s="289" t="s">
        <v>708</v>
      </c>
      <c r="I165" s="433" t="s">
        <v>712</v>
      </c>
      <c r="J165" s="433" t="s">
        <v>713</v>
      </c>
      <c r="K165" s="433" t="s">
        <v>393</v>
      </c>
      <c r="L165" s="437" t="s">
        <v>714</v>
      </c>
      <c r="M165" s="439">
        <v>287</v>
      </c>
      <c r="N165" s="340" t="e">
        <f t="shared" si="3"/>
        <v>#VALUE!</v>
      </c>
      <c r="O165" s="439">
        <v>78</v>
      </c>
      <c r="P165" s="102"/>
      <c r="Q165" s="102"/>
    </row>
    <row r="166" spans="1:17" s="332" customFormat="1" ht="14" x14ac:dyDescent="0.2">
      <c r="A166" s="432" t="s">
        <v>303</v>
      </c>
      <c r="B166" s="433" t="s">
        <v>303</v>
      </c>
      <c r="C166" s="433">
        <v>2021</v>
      </c>
      <c r="D166" s="91" t="s">
        <v>366</v>
      </c>
      <c r="E166" s="434" t="s">
        <v>408</v>
      </c>
      <c r="F166" s="435" t="s">
        <v>307</v>
      </c>
      <c r="G166" s="436" t="s">
        <v>415</v>
      </c>
      <c r="H166" s="289" t="s">
        <v>702</v>
      </c>
      <c r="I166" s="433" t="s">
        <v>703</v>
      </c>
      <c r="J166" s="433" t="s">
        <v>704</v>
      </c>
      <c r="K166" s="433" t="s">
        <v>393</v>
      </c>
      <c r="L166" s="437"/>
      <c r="M166" s="439">
        <v>823</v>
      </c>
      <c r="N166" s="340" t="e">
        <f t="shared" si="3"/>
        <v>#VALUE!</v>
      </c>
      <c r="O166" s="439">
        <v>11</v>
      </c>
      <c r="P166" s="102" t="s">
        <v>744</v>
      </c>
      <c r="Q166" s="102"/>
    </row>
    <row r="167" spans="1:17" s="332" customFormat="1" ht="14" x14ac:dyDescent="0.2">
      <c r="A167" s="432" t="s">
        <v>303</v>
      </c>
      <c r="B167" s="433" t="s">
        <v>303</v>
      </c>
      <c r="C167" s="433">
        <v>2021</v>
      </c>
      <c r="D167" s="91" t="s">
        <v>366</v>
      </c>
      <c r="E167" s="434" t="s">
        <v>408</v>
      </c>
      <c r="F167" s="435" t="s">
        <v>307</v>
      </c>
      <c r="G167" s="436" t="s">
        <v>415</v>
      </c>
      <c r="H167" s="289" t="s">
        <v>705</v>
      </c>
      <c r="I167" s="433" t="s">
        <v>703</v>
      </c>
      <c r="J167" s="433" t="s">
        <v>706</v>
      </c>
      <c r="K167" s="433" t="s">
        <v>393</v>
      </c>
      <c r="L167" s="437"/>
      <c r="M167" s="439">
        <v>651</v>
      </c>
      <c r="N167" s="340" t="e">
        <f t="shared" si="3"/>
        <v>#VALUE!</v>
      </c>
      <c r="O167" s="439">
        <v>7</v>
      </c>
      <c r="P167" s="102" t="s">
        <v>742</v>
      </c>
      <c r="Q167" s="102"/>
    </row>
    <row r="168" spans="1:17" s="332" customFormat="1" ht="14" x14ac:dyDescent="0.2">
      <c r="A168" s="432" t="s">
        <v>303</v>
      </c>
      <c r="B168" s="433" t="s">
        <v>303</v>
      </c>
      <c r="C168" s="433">
        <v>2021</v>
      </c>
      <c r="D168" s="91" t="s">
        <v>366</v>
      </c>
      <c r="E168" s="434" t="s">
        <v>408</v>
      </c>
      <c r="F168" s="435" t="s">
        <v>307</v>
      </c>
      <c r="G168" s="436" t="s">
        <v>415</v>
      </c>
      <c r="H168" s="289" t="s">
        <v>709</v>
      </c>
      <c r="I168" s="433" t="s">
        <v>703</v>
      </c>
      <c r="J168" s="433" t="s">
        <v>704</v>
      </c>
      <c r="K168" s="433" t="s">
        <v>393</v>
      </c>
      <c r="L168" s="437"/>
      <c r="M168" s="439">
        <v>323</v>
      </c>
      <c r="N168" s="340" t="e">
        <f t="shared" si="3"/>
        <v>#VALUE!</v>
      </c>
      <c r="O168" s="439">
        <v>7</v>
      </c>
      <c r="P168" s="102" t="s">
        <v>747</v>
      </c>
      <c r="Q168" s="102"/>
    </row>
    <row r="169" spans="1:17" s="332" customFormat="1" ht="14" x14ac:dyDescent="0.2">
      <c r="A169" s="432" t="s">
        <v>303</v>
      </c>
      <c r="B169" s="433" t="s">
        <v>303</v>
      </c>
      <c r="C169" s="433">
        <v>2021</v>
      </c>
      <c r="D169" s="91" t="s">
        <v>366</v>
      </c>
      <c r="E169" s="434" t="s">
        <v>408</v>
      </c>
      <c r="F169" s="435" t="s">
        <v>307</v>
      </c>
      <c r="G169" s="436" t="s">
        <v>415</v>
      </c>
      <c r="H169" s="289" t="s">
        <v>707</v>
      </c>
      <c r="I169" s="433" t="s">
        <v>703</v>
      </c>
      <c r="J169" s="433" t="s">
        <v>706</v>
      </c>
      <c r="K169" s="433" t="s">
        <v>393</v>
      </c>
      <c r="L169" s="437"/>
      <c r="M169" s="439">
        <v>651</v>
      </c>
      <c r="N169" s="340" t="e">
        <f t="shared" si="3"/>
        <v>#VALUE!</v>
      </c>
      <c r="O169" s="439">
        <v>7</v>
      </c>
      <c r="P169" s="102" t="s">
        <v>747</v>
      </c>
      <c r="Q169" s="102"/>
    </row>
    <row r="170" spans="1:17" s="332" customFormat="1" ht="14" x14ac:dyDescent="0.2">
      <c r="A170" s="432" t="s">
        <v>303</v>
      </c>
      <c r="B170" s="433" t="s">
        <v>303</v>
      </c>
      <c r="C170" s="433">
        <v>2021</v>
      </c>
      <c r="D170" s="91" t="s">
        <v>366</v>
      </c>
      <c r="E170" s="434" t="s">
        <v>408</v>
      </c>
      <c r="F170" s="435" t="s">
        <v>307</v>
      </c>
      <c r="G170" s="436" t="s">
        <v>415</v>
      </c>
      <c r="H170" s="289" t="s">
        <v>708</v>
      </c>
      <c r="I170" s="433" t="s">
        <v>703</v>
      </c>
      <c r="J170" s="433" t="s">
        <v>706</v>
      </c>
      <c r="K170" s="433" t="s">
        <v>393</v>
      </c>
      <c r="L170" s="437"/>
      <c r="M170" s="439">
        <v>651</v>
      </c>
      <c r="N170" s="340" t="e">
        <f t="shared" si="3"/>
        <v>#VALUE!</v>
      </c>
      <c r="O170" s="439">
        <v>7</v>
      </c>
      <c r="P170" s="102" t="s">
        <v>747</v>
      </c>
      <c r="Q170" s="102"/>
    </row>
    <row r="171" spans="1:17" s="332" customFormat="1" ht="28" x14ac:dyDescent="0.2">
      <c r="A171" s="432" t="s">
        <v>303</v>
      </c>
      <c r="B171" s="433" t="s">
        <v>303</v>
      </c>
      <c r="C171" s="433">
        <v>2021</v>
      </c>
      <c r="D171" s="91" t="s">
        <v>366</v>
      </c>
      <c r="E171" s="434" t="s">
        <v>408</v>
      </c>
      <c r="F171" s="435" t="s">
        <v>307</v>
      </c>
      <c r="G171" s="436" t="s">
        <v>415</v>
      </c>
      <c r="H171" s="289" t="s">
        <v>702</v>
      </c>
      <c r="I171" s="433" t="s">
        <v>712</v>
      </c>
      <c r="J171" s="433" t="s">
        <v>713</v>
      </c>
      <c r="K171" s="433" t="s">
        <v>393</v>
      </c>
      <c r="L171" s="437" t="s">
        <v>714</v>
      </c>
      <c r="M171" s="439">
        <v>28988</v>
      </c>
      <c r="N171" s="340" t="e">
        <f t="shared" si="3"/>
        <v>#VALUE!</v>
      </c>
      <c r="O171" s="439">
        <v>153</v>
      </c>
      <c r="P171" s="102"/>
      <c r="Q171" s="102"/>
    </row>
    <row r="172" spans="1:17" s="332" customFormat="1" ht="28" x14ac:dyDescent="0.2">
      <c r="A172" s="432" t="s">
        <v>303</v>
      </c>
      <c r="B172" s="433" t="s">
        <v>303</v>
      </c>
      <c r="C172" s="433">
        <v>2021</v>
      </c>
      <c r="D172" s="91" t="s">
        <v>366</v>
      </c>
      <c r="E172" s="434" t="s">
        <v>408</v>
      </c>
      <c r="F172" s="435" t="s">
        <v>307</v>
      </c>
      <c r="G172" s="436" t="s">
        <v>415</v>
      </c>
      <c r="H172" s="289" t="s">
        <v>705</v>
      </c>
      <c r="I172" s="433" t="s">
        <v>712</v>
      </c>
      <c r="J172" s="433" t="s">
        <v>713</v>
      </c>
      <c r="K172" s="433" t="s">
        <v>393</v>
      </c>
      <c r="L172" s="437" t="s">
        <v>714</v>
      </c>
      <c r="M172" s="439">
        <v>1265</v>
      </c>
      <c r="N172" s="340" t="e">
        <f t="shared" si="3"/>
        <v>#VALUE!</v>
      </c>
      <c r="O172" s="439">
        <v>61</v>
      </c>
      <c r="P172" s="102"/>
      <c r="Q172" s="102"/>
    </row>
    <row r="173" spans="1:17" s="332" customFormat="1" ht="28" x14ac:dyDescent="0.2">
      <c r="A173" s="432" t="s">
        <v>303</v>
      </c>
      <c r="B173" s="433" t="s">
        <v>303</v>
      </c>
      <c r="C173" s="433">
        <v>2021</v>
      </c>
      <c r="D173" s="91" t="s">
        <v>366</v>
      </c>
      <c r="E173" s="434" t="s">
        <v>408</v>
      </c>
      <c r="F173" s="435" t="s">
        <v>307</v>
      </c>
      <c r="G173" s="436" t="s">
        <v>415</v>
      </c>
      <c r="H173" s="289" t="s">
        <v>709</v>
      </c>
      <c r="I173" s="433" t="s">
        <v>712</v>
      </c>
      <c r="J173" s="433" t="s">
        <v>713</v>
      </c>
      <c r="K173" s="433" t="s">
        <v>393</v>
      </c>
      <c r="L173" s="437" t="s">
        <v>714</v>
      </c>
      <c r="M173" s="439">
        <v>1265</v>
      </c>
      <c r="N173" s="340" t="e">
        <f t="shared" si="3"/>
        <v>#VALUE!</v>
      </c>
      <c r="O173" s="439">
        <v>61</v>
      </c>
      <c r="P173" s="102"/>
      <c r="Q173" s="102"/>
    </row>
    <row r="174" spans="1:17" s="332" customFormat="1" ht="28" x14ac:dyDescent="0.2">
      <c r="A174" s="432" t="s">
        <v>303</v>
      </c>
      <c r="B174" s="433" t="s">
        <v>303</v>
      </c>
      <c r="C174" s="433">
        <v>2021</v>
      </c>
      <c r="D174" s="91" t="s">
        <v>366</v>
      </c>
      <c r="E174" s="434" t="s">
        <v>408</v>
      </c>
      <c r="F174" s="435" t="s">
        <v>307</v>
      </c>
      <c r="G174" s="436" t="s">
        <v>415</v>
      </c>
      <c r="H174" s="289" t="s">
        <v>707</v>
      </c>
      <c r="I174" s="433" t="s">
        <v>712</v>
      </c>
      <c r="J174" s="433" t="s">
        <v>713</v>
      </c>
      <c r="K174" s="433" t="s">
        <v>393</v>
      </c>
      <c r="L174" s="437" t="s">
        <v>714</v>
      </c>
      <c r="M174" s="439">
        <v>1265</v>
      </c>
      <c r="N174" s="340" t="e">
        <f t="shared" si="3"/>
        <v>#VALUE!</v>
      </c>
      <c r="O174" s="439">
        <v>61</v>
      </c>
      <c r="P174" s="102"/>
      <c r="Q174" s="102"/>
    </row>
    <row r="175" spans="1:17" s="332" customFormat="1" ht="14" x14ac:dyDescent="0.2">
      <c r="A175" s="432" t="s">
        <v>303</v>
      </c>
      <c r="B175" s="433" t="s">
        <v>303</v>
      </c>
      <c r="C175" s="433">
        <v>2021</v>
      </c>
      <c r="D175" s="91" t="s">
        <v>323</v>
      </c>
      <c r="E175" s="434" t="s">
        <v>408</v>
      </c>
      <c r="F175" s="435" t="s">
        <v>307</v>
      </c>
      <c r="G175" s="436" t="s">
        <v>409</v>
      </c>
      <c r="H175" s="289" t="s">
        <v>702</v>
      </c>
      <c r="I175" s="433" t="s">
        <v>703</v>
      </c>
      <c r="J175" s="433" t="s">
        <v>704</v>
      </c>
      <c r="K175" s="433" t="s">
        <v>393</v>
      </c>
      <c r="L175" s="437"/>
      <c r="M175" s="439">
        <v>1449</v>
      </c>
      <c r="N175" s="340" t="e">
        <f t="shared" si="3"/>
        <v>#VALUE!</v>
      </c>
      <c r="O175" s="439">
        <v>69</v>
      </c>
      <c r="P175" s="102" t="s">
        <v>744</v>
      </c>
      <c r="Q175" s="102"/>
    </row>
    <row r="176" spans="1:17" s="332" customFormat="1" ht="14" x14ac:dyDescent="0.2">
      <c r="A176" s="432" t="s">
        <v>303</v>
      </c>
      <c r="B176" s="433" t="s">
        <v>303</v>
      </c>
      <c r="C176" s="433">
        <v>2021</v>
      </c>
      <c r="D176" s="91" t="s">
        <v>323</v>
      </c>
      <c r="E176" s="434" t="s">
        <v>408</v>
      </c>
      <c r="F176" s="435" t="s">
        <v>307</v>
      </c>
      <c r="G176" s="436" t="s">
        <v>409</v>
      </c>
      <c r="H176" s="289" t="s">
        <v>705</v>
      </c>
      <c r="I176" s="433" t="s">
        <v>703</v>
      </c>
      <c r="J176" s="433" t="s">
        <v>706</v>
      </c>
      <c r="K176" s="433" t="s">
        <v>393</v>
      </c>
      <c r="L176" s="437"/>
      <c r="M176" s="439">
        <v>799</v>
      </c>
      <c r="N176" s="340" t="e">
        <f t="shared" si="3"/>
        <v>#VALUE!</v>
      </c>
      <c r="O176" s="439">
        <v>45</v>
      </c>
      <c r="P176" s="102" t="s">
        <v>742</v>
      </c>
      <c r="Q176" s="102"/>
    </row>
    <row r="177" spans="1:17" s="332" customFormat="1" ht="14" x14ac:dyDescent="0.2">
      <c r="A177" s="432" t="s">
        <v>303</v>
      </c>
      <c r="B177" s="433" t="s">
        <v>303</v>
      </c>
      <c r="C177" s="433">
        <v>2021</v>
      </c>
      <c r="D177" s="91" t="s">
        <v>323</v>
      </c>
      <c r="E177" s="434" t="s">
        <v>408</v>
      </c>
      <c r="F177" s="435" t="s">
        <v>307</v>
      </c>
      <c r="G177" s="436" t="s">
        <v>409</v>
      </c>
      <c r="H177" s="289" t="s">
        <v>709</v>
      </c>
      <c r="I177" s="433" t="s">
        <v>703</v>
      </c>
      <c r="J177" s="433" t="s">
        <v>704</v>
      </c>
      <c r="K177" s="433" t="s">
        <v>393</v>
      </c>
      <c r="L177" s="437"/>
      <c r="M177" s="439">
        <v>198</v>
      </c>
      <c r="N177" s="340" t="e">
        <f t="shared" si="3"/>
        <v>#VALUE!</v>
      </c>
      <c r="O177" s="439">
        <v>9</v>
      </c>
      <c r="P177" s="102" t="s">
        <v>747</v>
      </c>
      <c r="Q177" s="102"/>
    </row>
    <row r="178" spans="1:17" s="332" customFormat="1" ht="28" x14ac:dyDescent="0.2">
      <c r="A178" s="432" t="s">
        <v>303</v>
      </c>
      <c r="B178" s="433" t="s">
        <v>303</v>
      </c>
      <c r="C178" s="433">
        <v>2021</v>
      </c>
      <c r="D178" s="91" t="s">
        <v>323</v>
      </c>
      <c r="E178" s="434" t="s">
        <v>408</v>
      </c>
      <c r="F178" s="435" t="s">
        <v>307</v>
      </c>
      <c r="G178" s="436" t="s">
        <v>409</v>
      </c>
      <c r="H178" s="289" t="s">
        <v>702</v>
      </c>
      <c r="I178" s="433" t="s">
        <v>712</v>
      </c>
      <c r="J178" s="433" t="s">
        <v>713</v>
      </c>
      <c r="K178" s="433" t="s">
        <v>393</v>
      </c>
      <c r="L178" s="437" t="s">
        <v>714</v>
      </c>
      <c r="M178" s="439">
        <v>930</v>
      </c>
      <c r="N178" s="340" t="e">
        <f t="shared" si="3"/>
        <v>#VALUE!</v>
      </c>
      <c r="O178" s="439">
        <v>66</v>
      </c>
      <c r="P178" s="102"/>
      <c r="Q178" s="102"/>
    </row>
    <row r="179" spans="1:17" s="332" customFormat="1" ht="28" x14ac:dyDescent="0.2">
      <c r="A179" s="432" t="s">
        <v>303</v>
      </c>
      <c r="B179" s="433" t="s">
        <v>303</v>
      </c>
      <c r="C179" s="433">
        <v>2021</v>
      </c>
      <c r="D179" s="91" t="s">
        <v>323</v>
      </c>
      <c r="E179" s="434" t="s">
        <v>408</v>
      </c>
      <c r="F179" s="435" t="s">
        <v>307</v>
      </c>
      <c r="G179" s="436" t="s">
        <v>409</v>
      </c>
      <c r="H179" s="289" t="s">
        <v>705</v>
      </c>
      <c r="I179" s="433" t="s">
        <v>712</v>
      </c>
      <c r="J179" s="433" t="s">
        <v>713</v>
      </c>
      <c r="K179" s="433" t="s">
        <v>393</v>
      </c>
      <c r="L179" s="437" t="s">
        <v>714</v>
      </c>
      <c r="M179" s="439">
        <v>913</v>
      </c>
      <c r="N179" s="340" t="e">
        <f t="shared" si="3"/>
        <v>#VALUE!</v>
      </c>
      <c r="O179" s="439">
        <v>66</v>
      </c>
      <c r="P179" s="102"/>
      <c r="Q179" s="102"/>
    </row>
    <row r="180" spans="1:17" s="332" customFormat="1" ht="28" x14ac:dyDescent="0.2">
      <c r="A180" s="432" t="s">
        <v>303</v>
      </c>
      <c r="B180" s="433" t="s">
        <v>303</v>
      </c>
      <c r="C180" s="433">
        <v>2021</v>
      </c>
      <c r="D180" s="91" t="s">
        <v>323</v>
      </c>
      <c r="E180" s="434" t="s">
        <v>408</v>
      </c>
      <c r="F180" s="435" t="s">
        <v>307</v>
      </c>
      <c r="G180" s="436" t="s">
        <v>409</v>
      </c>
      <c r="H180" s="289" t="s">
        <v>709</v>
      </c>
      <c r="I180" s="433" t="s">
        <v>712</v>
      </c>
      <c r="J180" s="433" t="s">
        <v>713</v>
      </c>
      <c r="K180" s="433" t="s">
        <v>393</v>
      </c>
      <c r="L180" s="437" t="s">
        <v>714</v>
      </c>
      <c r="M180" s="439">
        <v>913</v>
      </c>
      <c r="N180" s="340" t="e">
        <f t="shared" si="3"/>
        <v>#VALUE!</v>
      </c>
      <c r="O180" s="439">
        <v>66</v>
      </c>
      <c r="P180" s="102"/>
      <c r="Q180" s="102"/>
    </row>
    <row r="181" spans="1:17" s="332" customFormat="1" ht="28" x14ac:dyDescent="0.2">
      <c r="A181" s="432" t="s">
        <v>303</v>
      </c>
      <c r="B181" s="433" t="s">
        <v>303</v>
      </c>
      <c r="C181" s="433">
        <v>2021</v>
      </c>
      <c r="D181" s="91" t="s">
        <v>323</v>
      </c>
      <c r="E181" s="434" t="s">
        <v>408</v>
      </c>
      <c r="F181" s="435" t="s">
        <v>307</v>
      </c>
      <c r="G181" s="436" t="s">
        <v>409</v>
      </c>
      <c r="H181" s="289" t="s">
        <v>707</v>
      </c>
      <c r="I181" s="433" t="s">
        <v>712</v>
      </c>
      <c r="J181" s="433" t="s">
        <v>713</v>
      </c>
      <c r="K181" s="433" t="s">
        <v>393</v>
      </c>
      <c r="L181" s="437" t="s">
        <v>714</v>
      </c>
      <c r="M181" s="439">
        <v>913</v>
      </c>
      <c r="N181" s="340" t="e">
        <f t="shared" si="3"/>
        <v>#VALUE!</v>
      </c>
      <c r="O181" s="439">
        <v>66</v>
      </c>
      <c r="P181" s="102"/>
      <c r="Q181" s="102"/>
    </row>
    <row r="182" spans="1:17" s="332" customFormat="1" ht="28" x14ac:dyDescent="0.2">
      <c r="A182" s="432" t="s">
        <v>303</v>
      </c>
      <c r="B182" s="433" t="s">
        <v>303</v>
      </c>
      <c r="C182" s="433">
        <v>2021</v>
      </c>
      <c r="D182" s="91" t="s">
        <v>323</v>
      </c>
      <c r="E182" s="434" t="s">
        <v>408</v>
      </c>
      <c r="F182" s="435" t="s">
        <v>307</v>
      </c>
      <c r="G182" s="436" t="s">
        <v>409</v>
      </c>
      <c r="H182" s="289" t="s">
        <v>708</v>
      </c>
      <c r="I182" s="433" t="s">
        <v>712</v>
      </c>
      <c r="J182" s="433" t="s">
        <v>713</v>
      </c>
      <c r="K182" s="433" t="s">
        <v>393</v>
      </c>
      <c r="L182" s="437" t="s">
        <v>714</v>
      </c>
      <c r="M182" s="439">
        <v>849</v>
      </c>
      <c r="N182" s="340" t="e">
        <f t="shared" si="3"/>
        <v>#VALUE!</v>
      </c>
      <c r="O182" s="439">
        <v>58</v>
      </c>
      <c r="P182" s="102"/>
      <c r="Q182" s="102"/>
    </row>
    <row r="183" spans="1:17" s="332" customFormat="1" ht="28" x14ac:dyDescent="0.2">
      <c r="A183" s="432" t="s">
        <v>303</v>
      </c>
      <c r="B183" s="433" t="s">
        <v>303</v>
      </c>
      <c r="C183" s="433">
        <v>2021</v>
      </c>
      <c r="D183" s="91" t="s">
        <v>370</v>
      </c>
      <c r="E183" s="434" t="s">
        <v>408</v>
      </c>
      <c r="F183" s="435" t="s">
        <v>307</v>
      </c>
      <c r="G183" s="436" t="s">
        <v>409</v>
      </c>
      <c r="H183" s="289" t="s">
        <v>702</v>
      </c>
      <c r="I183" s="433" t="s">
        <v>712</v>
      </c>
      <c r="J183" s="433" t="s">
        <v>713</v>
      </c>
      <c r="K183" s="433" t="s">
        <v>393</v>
      </c>
      <c r="L183" s="437" t="s">
        <v>714</v>
      </c>
      <c r="M183" s="439">
        <v>1091</v>
      </c>
      <c r="N183" s="340" t="e">
        <f t="shared" si="3"/>
        <v>#VALUE!</v>
      </c>
      <c r="O183" s="439">
        <v>91</v>
      </c>
      <c r="P183" s="102"/>
      <c r="Q183" s="102"/>
    </row>
    <row r="184" spans="1:17" s="332" customFormat="1" ht="28" x14ac:dyDescent="0.2">
      <c r="A184" s="432" t="s">
        <v>303</v>
      </c>
      <c r="B184" s="433" t="s">
        <v>303</v>
      </c>
      <c r="C184" s="433">
        <v>2021</v>
      </c>
      <c r="D184" s="91" t="s">
        <v>370</v>
      </c>
      <c r="E184" s="434" t="s">
        <v>408</v>
      </c>
      <c r="F184" s="435" t="s">
        <v>307</v>
      </c>
      <c r="G184" s="436" t="s">
        <v>409</v>
      </c>
      <c r="H184" s="289" t="s">
        <v>705</v>
      </c>
      <c r="I184" s="433" t="s">
        <v>712</v>
      </c>
      <c r="J184" s="433" t="s">
        <v>713</v>
      </c>
      <c r="K184" s="433" t="s">
        <v>393</v>
      </c>
      <c r="L184" s="437" t="s">
        <v>714</v>
      </c>
      <c r="M184" s="439">
        <v>1077</v>
      </c>
      <c r="N184" s="340" t="e">
        <f t="shared" si="3"/>
        <v>#VALUE!</v>
      </c>
      <c r="O184" s="439">
        <v>91</v>
      </c>
      <c r="P184" s="102"/>
      <c r="Q184" s="102"/>
    </row>
    <row r="185" spans="1:17" s="332" customFormat="1" ht="28" x14ac:dyDescent="0.2">
      <c r="A185" s="432" t="s">
        <v>303</v>
      </c>
      <c r="B185" s="433" t="s">
        <v>303</v>
      </c>
      <c r="C185" s="433">
        <v>2021</v>
      </c>
      <c r="D185" s="91" t="s">
        <v>370</v>
      </c>
      <c r="E185" s="434" t="s">
        <v>408</v>
      </c>
      <c r="F185" s="435" t="s">
        <v>307</v>
      </c>
      <c r="G185" s="436" t="s">
        <v>409</v>
      </c>
      <c r="H185" s="289" t="s">
        <v>709</v>
      </c>
      <c r="I185" s="433" t="s">
        <v>712</v>
      </c>
      <c r="J185" s="433" t="s">
        <v>713</v>
      </c>
      <c r="K185" s="433" t="s">
        <v>393</v>
      </c>
      <c r="L185" s="437" t="s">
        <v>714</v>
      </c>
      <c r="M185" s="439">
        <v>1077</v>
      </c>
      <c r="N185" s="340" t="e">
        <f t="shared" si="3"/>
        <v>#VALUE!</v>
      </c>
      <c r="O185" s="439">
        <v>91</v>
      </c>
      <c r="P185" s="102"/>
      <c r="Q185" s="102"/>
    </row>
    <row r="186" spans="1:17" s="332" customFormat="1" ht="28" x14ac:dyDescent="0.2">
      <c r="A186" s="432" t="s">
        <v>303</v>
      </c>
      <c r="B186" s="433" t="s">
        <v>303</v>
      </c>
      <c r="C186" s="433">
        <v>2021</v>
      </c>
      <c r="D186" s="91" t="s">
        <v>370</v>
      </c>
      <c r="E186" s="434" t="s">
        <v>408</v>
      </c>
      <c r="F186" s="435" t="s">
        <v>307</v>
      </c>
      <c r="G186" s="436" t="s">
        <v>409</v>
      </c>
      <c r="H186" s="289" t="s">
        <v>707</v>
      </c>
      <c r="I186" s="433" t="s">
        <v>712</v>
      </c>
      <c r="J186" s="433" t="s">
        <v>713</v>
      </c>
      <c r="K186" s="433" t="s">
        <v>393</v>
      </c>
      <c r="L186" s="437" t="s">
        <v>714</v>
      </c>
      <c r="M186" s="439">
        <v>827</v>
      </c>
      <c r="N186" s="340" t="e">
        <f t="shared" si="3"/>
        <v>#VALUE!</v>
      </c>
      <c r="O186" s="439">
        <v>65</v>
      </c>
      <c r="P186" s="102"/>
      <c r="Q186" s="102"/>
    </row>
    <row r="187" spans="1:17" s="332" customFormat="1" ht="14" x14ac:dyDescent="0.2">
      <c r="A187" s="432" t="s">
        <v>303</v>
      </c>
      <c r="B187" s="433" t="s">
        <v>303</v>
      </c>
      <c r="C187" s="433">
        <v>2021</v>
      </c>
      <c r="D187" s="91" t="s">
        <v>378</v>
      </c>
      <c r="E187" s="434" t="s">
        <v>408</v>
      </c>
      <c r="F187" s="435" t="s">
        <v>307</v>
      </c>
      <c r="G187" s="436" t="s">
        <v>409</v>
      </c>
      <c r="H187" s="289" t="s">
        <v>702</v>
      </c>
      <c r="I187" s="433" t="s">
        <v>703</v>
      </c>
      <c r="J187" s="433" t="s">
        <v>704</v>
      </c>
      <c r="K187" s="433" t="s">
        <v>393</v>
      </c>
      <c r="L187" s="437"/>
      <c r="M187" s="439">
        <v>3348</v>
      </c>
      <c r="N187" s="340" t="e">
        <f t="shared" si="3"/>
        <v>#VALUE!</v>
      </c>
      <c r="O187" s="439">
        <v>34</v>
      </c>
      <c r="P187" s="102" t="s">
        <v>744</v>
      </c>
      <c r="Q187" s="102"/>
    </row>
    <row r="188" spans="1:17" s="332" customFormat="1" ht="14" x14ac:dyDescent="0.2">
      <c r="A188" s="432" t="s">
        <v>303</v>
      </c>
      <c r="B188" s="433" t="s">
        <v>303</v>
      </c>
      <c r="C188" s="433">
        <v>2021</v>
      </c>
      <c r="D188" s="91" t="s">
        <v>378</v>
      </c>
      <c r="E188" s="434" t="s">
        <v>408</v>
      </c>
      <c r="F188" s="435" t="s">
        <v>307</v>
      </c>
      <c r="G188" s="436" t="s">
        <v>409</v>
      </c>
      <c r="H188" s="289" t="s">
        <v>705</v>
      </c>
      <c r="I188" s="433" t="s">
        <v>703</v>
      </c>
      <c r="J188" s="433" t="s">
        <v>706</v>
      </c>
      <c r="K188" s="433" t="s">
        <v>393</v>
      </c>
      <c r="L188" s="437"/>
      <c r="M188" s="439">
        <v>1855</v>
      </c>
      <c r="N188" s="340" t="e">
        <f t="shared" si="3"/>
        <v>#VALUE!</v>
      </c>
      <c r="O188" s="439">
        <v>10</v>
      </c>
      <c r="P188" s="102" t="s">
        <v>742</v>
      </c>
      <c r="Q188" s="102"/>
    </row>
    <row r="189" spans="1:17" s="332" customFormat="1" ht="14" x14ac:dyDescent="0.2">
      <c r="A189" s="432" t="s">
        <v>303</v>
      </c>
      <c r="B189" s="433" t="s">
        <v>303</v>
      </c>
      <c r="C189" s="433">
        <v>2021</v>
      </c>
      <c r="D189" s="91" t="s">
        <v>378</v>
      </c>
      <c r="E189" s="434" t="s">
        <v>408</v>
      </c>
      <c r="F189" s="435" t="s">
        <v>307</v>
      </c>
      <c r="G189" s="436" t="s">
        <v>409</v>
      </c>
      <c r="H189" s="289" t="s">
        <v>709</v>
      </c>
      <c r="I189" s="433" t="s">
        <v>703</v>
      </c>
      <c r="J189" s="433" t="s">
        <v>704</v>
      </c>
      <c r="K189" s="433" t="s">
        <v>393</v>
      </c>
      <c r="L189" s="437"/>
      <c r="M189" s="439">
        <v>538</v>
      </c>
      <c r="N189" s="340" t="e">
        <f t="shared" si="3"/>
        <v>#VALUE!</v>
      </c>
      <c r="O189" s="439">
        <v>7</v>
      </c>
      <c r="P189" s="102" t="s">
        <v>747</v>
      </c>
      <c r="Q189" s="102"/>
    </row>
    <row r="190" spans="1:17" s="332" customFormat="1" ht="14" x14ac:dyDescent="0.2">
      <c r="A190" s="432" t="s">
        <v>303</v>
      </c>
      <c r="B190" s="433" t="s">
        <v>303</v>
      </c>
      <c r="C190" s="433">
        <v>2021</v>
      </c>
      <c r="D190" s="91" t="s">
        <v>378</v>
      </c>
      <c r="E190" s="434" t="s">
        <v>408</v>
      </c>
      <c r="F190" s="435" t="s">
        <v>307</v>
      </c>
      <c r="G190" s="436" t="s">
        <v>409</v>
      </c>
      <c r="H190" s="289" t="s">
        <v>707</v>
      </c>
      <c r="I190" s="433" t="s">
        <v>703</v>
      </c>
      <c r="J190" s="433" t="s">
        <v>706</v>
      </c>
      <c r="K190" s="433" t="s">
        <v>393</v>
      </c>
      <c r="L190" s="437"/>
      <c r="M190" s="439">
        <v>538</v>
      </c>
      <c r="N190" s="340" t="e">
        <f t="shared" si="3"/>
        <v>#VALUE!</v>
      </c>
      <c r="O190" s="439">
        <v>7</v>
      </c>
      <c r="P190" s="102" t="s">
        <v>747</v>
      </c>
      <c r="Q190" s="102"/>
    </row>
    <row r="191" spans="1:17" s="332" customFormat="1" ht="14" x14ac:dyDescent="0.2">
      <c r="A191" s="432" t="s">
        <v>303</v>
      </c>
      <c r="B191" s="433" t="s">
        <v>303</v>
      </c>
      <c r="C191" s="433">
        <v>2021</v>
      </c>
      <c r="D191" s="91" t="s">
        <v>378</v>
      </c>
      <c r="E191" s="434" t="s">
        <v>408</v>
      </c>
      <c r="F191" s="435" t="s">
        <v>307</v>
      </c>
      <c r="G191" s="436" t="s">
        <v>409</v>
      </c>
      <c r="H191" s="289" t="s">
        <v>708</v>
      </c>
      <c r="I191" s="433" t="s">
        <v>703</v>
      </c>
      <c r="J191" s="433" t="s">
        <v>706</v>
      </c>
      <c r="K191" s="433" t="s">
        <v>393</v>
      </c>
      <c r="L191" s="437"/>
      <c r="M191" s="439">
        <v>538</v>
      </c>
      <c r="N191" s="340" t="e">
        <f t="shared" si="3"/>
        <v>#VALUE!</v>
      </c>
      <c r="O191" s="439">
        <v>7</v>
      </c>
      <c r="P191" s="102" t="s">
        <v>747</v>
      </c>
      <c r="Q191" s="102"/>
    </row>
    <row r="192" spans="1:17" s="332" customFormat="1" ht="28" x14ac:dyDescent="0.2">
      <c r="A192" s="432" t="s">
        <v>303</v>
      </c>
      <c r="B192" s="433" t="s">
        <v>303</v>
      </c>
      <c r="C192" s="433">
        <v>2021</v>
      </c>
      <c r="D192" s="91" t="s">
        <v>378</v>
      </c>
      <c r="E192" s="434" t="s">
        <v>408</v>
      </c>
      <c r="F192" s="435" t="s">
        <v>307</v>
      </c>
      <c r="G192" s="436" t="s">
        <v>409</v>
      </c>
      <c r="H192" s="289" t="s">
        <v>702</v>
      </c>
      <c r="I192" s="433" t="s">
        <v>712</v>
      </c>
      <c r="J192" s="433" t="s">
        <v>713</v>
      </c>
      <c r="K192" s="433" t="s">
        <v>393</v>
      </c>
      <c r="L192" s="437" t="s">
        <v>714</v>
      </c>
      <c r="M192" s="439">
        <v>16966</v>
      </c>
      <c r="N192" s="340" t="e">
        <f t="shared" si="3"/>
        <v>#VALUE!</v>
      </c>
      <c r="O192" s="439">
        <v>120</v>
      </c>
      <c r="P192" s="102"/>
      <c r="Q192" s="102"/>
    </row>
    <row r="193" spans="1:17" s="332" customFormat="1" ht="28" x14ac:dyDescent="0.2">
      <c r="A193" s="432" t="s">
        <v>303</v>
      </c>
      <c r="B193" s="433" t="s">
        <v>303</v>
      </c>
      <c r="C193" s="433">
        <v>2021</v>
      </c>
      <c r="D193" s="91" t="s">
        <v>378</v>
      </c>
      <c r="E193" s="434" t="s">
        <v>408</v>
      </c>
      <c r="F193" s="435" t="s">
        <v>307</v>
      </c>
      <c r="G193" s="436" t="s">
        <v>409</v>
      </c>
      <c r="H193" s="289" t="s">
        <v>705</v>
      </c>
      <c r="I193" s="433" t="s">
        <v>712</v>
      </c>
      <c r="J193" s="433" t="s">
        <v>713</v>
      </c>
      <c r="K193" s="433" t="s">
        <v>393</v>
      </c>
      <c r="L193" s="437" t="s">
        <v>714</v>
      </c>
      <c r="M193" s="439">
        <v>1632</v>
      </c>
      <c r="N193" s="340" t="e">
        <f t="shared" si="3"/>
        <v>#VALUE!</v>
      </c>
      <c r="O193" s="439">
        <v>120</v>
      </c>
      <c r="P193" s="102"/>
      <c r="Q193" s="102"/>
    </row>
    <row r="194" spans="1:17" s="332" customFormat="1" ht="28" x14ac:dyDescent="0.2">
      <c r="A194" s="432" t="s">
        <v>303</v>
      </c>
      <c r="B194" s="433" t="s">
        <v>303</v>
      </c>
      <c r="C194" s="433">
        <v>2021</v>
      </c>
      <c r="D194" s="91" t="s">
        <v>378</v>
      </c>
      <c r="E194" s="434" t="s">
        <v>408</v>
      </c>
      <c r="F194" s="435" t="s">
        <v>307</v>
      </c>
      <c r="G194" s="436" t="s">
        <v>409</v>
      </c>
      <c r="H194" s="289" t="s">
        <v>709</v>
      </c>
      <c r="I194" s="433" t="s">
        <v>712</v>
      </c>
      <c r="J194" s="433" t="s">
        <v>713</v>
      </c>
      <c r="K194" s="433" t="s">
        <v>393</v>
      </c>
      <c r="L194" s="437" t="s">
        <v>714</v>
      </c>
      <c r="M194" s="439">
        <v>1625</v>
      </c>
      <c r="N194" s="340" t="e">
        <f t="shared" si="3"/>
        <v>#VALUE!</v>
      </c>
      <c r="O194" s="439">
        <v>120</v>
      </c>
      <c r="P194" s="102"/>
      <c r="Q194" s="102"/>
    </row>
    <row r="195" spans="1:17" s="332" customFormat="1" ht="28" x14ac:dyDescent="0.2">
      <c r="A195" s="432" t="s">
        <v>303</v>
      </c>
      <c r="B195" s="433" t="s">
        <v>303</v>
      </c>
      <c r="C195" s="433">
        <v>2021</v>
      </c>
      <c r="D195" s="91" t="s">
        <v>378</v>
      </c>
      <c r="E195" s="434" t="s">
        <v>408</v>
      </c>
      <c r="F195" s="435" t="s">
        <v>307</v>
      </c>
      <c r="G195" s="436" t="s">
        <v>409</v>
      </c>
      <c r="H195" s="289" t="s">
        <v>707</v>
      </c>
      <c r="I195" s="433" t="s">
        <v>712</v>
      </c>
      <c r="J195" s="433" t="s">
        <v>713</v>
      </c>
      <c r="K195" s="433" t="s">
        <v>393</v>
      </c>
      <c r="L195" s="437" t="s">
        <v>714</v>
      </c>
      <c r="M195" s="439">
        <v>1625</v>
      </c>
      <c r="N195" s="340" t="e">
        <f t="shared" si="3"/>
        <v>#VALUE!</v>
      </c>
      <c r="O195" s="439">
        <v>120</v>
      </c>
      <c r="P195" s="102"/>
      <c r="Q195" s="102"/>
    </row>
    <row r="196" spans="1:17" s="332" customFormat="1" ht="28" x14ac:dyDescent="0.2">
      <c r="A196" s="432" t="s">
        <v>303</v>
      </c>
      <c r="B196" s="433" t="s">
        <v>303</v>
      </c>
      <c r="C196" s="433">
        <v>2021</v>
      </c>
      <c r="D196" s="91" t="s">
        <v>378</v>
      </c>
      <c r="E196" s="434" t="s">
        <v>408</v>
      </c>
      <c r="F196" s="435" t="s">
        <v>307</v>
      </c>
      <c r="G196" s="436" t="s">
        <v>409</v>
      </c>
      <c r="H196" s="289" t="s">
        <v>708</v>
      </c>
      <c r="I196" s="433" t="s">
        <v>712</v>
      </c>
      <c r="J196" s="433" t="s">
        <v>713</v>
      </c>
      <c r="K196" s="433" t="s">
        <v>393</v>
      </c>
      <c r="L196" s="437" t="s">
        <v>714</v>
      </c>
      <c r="M196" s="439">
        <v>141</v>
      </c>
      <c r="N196" s="340" t="e">
        <f t="shared" si="3"/>
        <v>#VALUE!</v>
      </c>
      <c r="O196" s="439">
        <v>93</v>
      </c>
      <c r="P196" s="102"/>
      <c r="Q196" s="102"/>
    </row>
    <row r="197" spans="1:17" s="332" customFormat="1" ht="14" x14ac:dyDescent="0.2">
      <c r="A197" s="432" t="s">
        <v>303</v>
      </c>
      <c r="B197" s="433" t="s">
        <v>303</v>
      </c>
      <c r="C197" s="433">
        <v>2021</v>
      </c>
      <c r="D197" s="91" t="s">
        <v>330</v>
      </c>
      <c r="E197" s="434" t="s">
        <v>408</v>
      </c>
      <c r="F197" s="435" t="s">
        <v>307</v>
      </c>
      <c r="G197" s="436" t="s">
        <v>409</v>
      </c>
      <c r="H197" s="289" t="s">
        <v>702</v>
      </c>
      <c r="I197" s="433" t="s">
        <v>703</v>
      </c>
      <c r="J197" s="433" t="s">
        <v>704</v>
      </c>
      <c r="K197" s="433" t="s">
        <v>393</v>
      </c>
      <c r="L197" s="437"/>
      <c r="M197" s="439">
        <v>11642</v>
      </c>
      <c r="N197" s="340" t="e">
        <f t="shared" si="3"/>
        <v>#VALUE!</v>
      </c>
      <c r="O197" s="439">
        <v>54</v>
      </c>
      <c r="P197" s="102" t="s">
        <v>744</v>
      </c>
      <c r="Q197" s="102"/>
    </row>
    <row r="198" spans="1:17" s="332" customFormat="1" ht="14" x14ac:dyDescent="0.2">
      <c r="A198" s="432" t="s">
        <v>303</v>
      </c>
      <c r="B198" s="433" t="s">
        <v>303</v>
      </c>
      <c r="C198" s="433">
        <v>2021</v>
      </c>
      <c r="D198" s="91" t="s">
        <v>330</v>
      </c>
      <c r="E198" s="434" t="s">
        <v>408</v>
      </c>
      <c r="F198" s="435" t="s">
        <v>307</v>
      </c>
      <c r="G198" s="436" t="s">
        <v>409</v>
      </c>
      <c r="H198" s="289" t="s">
        <v>705</v>
      </c>
      <c r="I198" s="433" t="s">
        <v>703</v>
      </c>
      <c r="J198" s="433" t="s">
        <v>706</v>
      </c>
      <c r="K198" s="433" t="s">
        <v>393</v>
      </c>
      <c r="L198" s="437"/>
      <c r="M198" s="439">
        <v>3911</v>
      </c>
      <c r="N198" s="340" t="e">
        <f t="shared" si="3"/>
        <v>#VALUE!</v>
      </c>
      <c r="O198" s="439">
        <v>35</v>
      </c>
      <c r="P198" s="102" t="s">
        <v>742</v>
      </c>
      <c r="Q198" s="102"/>
    </row>
    <row r="199" spans="1:17" s="332" customFormat="1" ht="14" x14ac:dyDescent="0.2">
      <c r="A199" s="432" t="s">
        <v>303</v>
      </c>
      <c r="B199" s="433" t="s">
        <v>303</v>
      </c>
      <c r="C199" s="433">
        <v>2021</v>
      </c>
      <c r="D199" s="91" t="s">
        <v>330</v>
      </c>
      <c r="E199" s="434" t="s">
        <v>408</v>
      </c>
      <c r="F199" s="435" t="s">
        <v>307</v>
      </c>
      <c r="G199" s="436" t="s">
        <v>409</v>
      </c>
      <c r="H199" s="289" t="s">
        <v>709</v>
      </c>
      <c r="I199" s="433" t="s">
        <v>703</v>
      </c>
      <c r="J199" s="433" t="s">
        <v>704</v>
      </c>
      <c r="K199" s="433" t="s">
        <v>393</v>
      </c>
      <c r="L199" s="437"/>
      <c r="M199" s="439">
        <v>2134</v>
      </c>
      <c r="N199" s="340" t="e">
        <f t="shared" si="3"/>
        <v>#VALUE!</v>
      </c>
      <c r="O199" s="439">
        <v>34</v>
      </c>
      <c r="P199" s="102" t="s">
        <v>747</v>
      </c>
      <c r="Q199" s="102"/>
    </row>
    <row r="200" spans="1:17" s="332" customFormat="1" ht="28" x14ac:dyDescent="0.2">
      <c r="A200" s="432" t="s">
        <v>303</v>
      </c>
      <c r="B200" s="433" t="s">
        <v>303</v>
      </c>
      <c r="C200" s="433">
        <v>2021</v>
      </c>
      <c r="D200" s="91" t="s">
        <v>330</v>
      </c>
      <c r="E200" s="434" t="s">
        <v>408</v>
      </c>
      <c r="F200" s="435" t="s">
        <v>307</v>
      </c>
      <c r="G200" s="436" t="s">
        <v>409</v>
      </c>
      <c r="H200" s="289" t="s">
        <v>702</v>
      </c>
      <c r="I200" s="433" t="s">
        <v>712</v>
      </c>
      <c r="J200" s="433" t="s">
        <v>713</v>
      </c>
      <c r="K200" s="433" t="s">
        <v>393</v>
      </c>
      <c r="L200" s="437" t="s">
        <v>714</v>
      </c>
      <c r="M200" s="439">
        <v>69</v>
      </c>
      <c r="N200" s="340" t="e">
        <f t="shared" si="3"/>
        <v>#VALUE!</v>
      </c>
      <c r="O200" s="439">
        <v>17</v>
      </c>
      <c r="P200" s="102"/>
      <c r="Q200" s="102"/>
    </row>
    <row r="201" spans="1:17" s="332" customFormat="1" ht="28" x14ac:dyDescent="0.2">
      <c r="A201" s="432" t="s">
        <v>303</v>
      </c>
      <c r="B201" s="433" t="s">
        <v>303</v>
      </c>
      <c r="C201" s="433">
        <v>2021</v>
      </c>
      <c r="D201" s="91" t="s">
        <v>330</v>
      </c>
      <c r="E201" s="434" t="s">
        <v>408</v>
      </c>
      <c r="F201" s="435" t="s">
        <v>307</v>
      </c>
      <c r="G201" s="436" t="s">
        <v>409</v>
      </c>
      <c r="H201" s="289" t="s">
        <v>705</v>
      </c>
      <c r="I201" s="433" t="s">
        <v>712</v>
      </c>
      <c r="J201" s="433" t="s">
        <v>713</v>
      </c>
      <c r="K201" s="433" t="s">
        <v>393</v>
      </c>
      <c r="L201" s="437" t="s">
        <v>714</v>
      </c>
      <c r="M201" s="439">
        <v>69</v>
      </c>
      <c r="N201" s="340" t="e">
        <f t="shared" si="3"/>
        <v>#VALUE!</v>
      </c>
      <c r="O201" s="439">
        <v>17</v>
      </c>
      <c r="P201" s="102"/>
      <c r="Q201" s="102"/>
    </row>
    <row r="202" spans="1:17" s="332" customFormat="1" ht="28" x14ac:dyDescent="0.2">
      <c r="A202" s="432" t="s">
        <v>303</v>
      </c>
      <c r="B202" s="433" t="s">
        <v>303</v>
      </c>
      <c r="C202" s="433">
        <v>2021</v>
      </c>
      <c r="D202" s="91" t="s">
        <v>330</v>
      </c>
      <c r="E202" s="434" t="s">
        <v>408</v>
      </c>
      <c r="F202" s="435" t="s">
        <v>307</v>
      </c>
      <c r="G202" s="436" t="s">
        <v>409</v>
      </c>
      <c r="H202" s="289" t="s">
        <v>709</v>
      </c>
      <c r="I202" s="433" t="s">
        <v>712</v>
      </c>
      <c r="J202" s="433" t="s">
        <v>713</v>
      </c>
      <c r="K202" s="433" t="s">
        <v>393</v>
      </c>
      <c r="L202" s="437" t="s">
        <v>714</v>
      </c>
      <c r="M202" s="439">
        <v>69</v>
      </c>
      <c r="N202" s="340" t="e">
        <f t="shared" si="3"/>
        <v>#VALUE!</v>
      </c>
      <c r="O202" s="439">
        <v>17</v>
      </c>
      <c r="P202" s="102"/>
      <c r="Q202" s="102"/>
    </row>
    <row r="203" spans="1:17" s="332" customFormat="1" ht="28" x14ac:dyDescent="0.2">
      <c r="A203" s="432" t="s">
        <v>303</v>
      </c>
      <c r="B203" s="433" t="s">
        <v>303</v>
      </c>
      <c r="C203" s="433">
        <v>2021</v>
      </c>
      <c r="D203" s="91" t="s">
        <v>330</v>
      </c>
      <c r="E203" s="434" t="s">
        <v>408</v>
      </c>
      <c r="F203" s="435" t="s">
        <v>307</v>
      </c>
      <c r="G203" s="436" t="s">
        <v>409</v>
      </c>
      <c r="H203" s="289" t="s">
        <v>707</v>
      </c>
      <c r="I203" s="433" t="s">
        <v>712</v>
      </c>
      <c r="J203" s="433" t="s">
        <v>713</v>
      </c>
      <c r="K203" s="433" t="s">
        <v>393</v>
      </c>
      <c r="L203" s="437" t="s">
        <v>714</v>
      </c>
      <c r="M203" s="439">
        <v>69</v>
      </c>
      <c r="N203" s="340" t="e">
        <f t="shared" si="3"/>
        <v>#VALUE!</v>
      </c>
      <c r="O203" s="439">
        <v>17</v>
      </c>
      <c r="P203" s="102"/>
      <c r="Q203" s="102"/>
    </row>
    <row r="204" spans="1:17" s="332" customFormat="1" ht="28" x14ac:dyDescent="0.2">
      <c r="A204" s="432" t="s">
        <v>303</v>
      </c>
      <c r="B204" s="433" t="s">
        <v>303</v>
      </c>
      <c r="C204" s="433">
        <v>2021</v>
      </c>
      <c r="D204" s="91" t="s">
        <v>330</v>
      </c>
      <c r="E204" s="434" t="s">
        <v>408</v>
      </c>
      <c r="F204" s="435" t="s">
        <v>307</v>
      </c>
      <c r="G204" s="436" t="s">
        <v>409</v>
      </c>
      <c r="H204" s="289" t="s">
        <v>708</v>
      </c>
      <c r="I204" s="433" t="s">
        <v>712</v>
      </c>
      <c r="J204" s="433" t="s">
        <v>713</v>
      </c>
      <c r="K204" s="433" t="s">
        <v>393</v>
      </c>
      <c r="L204" s="437" t="s">
        <v>714</v>
      </c>
      <c r="M204" s="439">
        <v>69</v>
      </c>
      <c r="N204" s="340" t="e">
        <f t="shared" si="3"/>
        <v>#VALUE!</v>
      </c>
      <c r="O204" s="439">
        <v>17</v>
      </c>
      <c r="P204" s="102"/>
      <c r="Q204" s="102"/>
    </row>
    <row r="205" spans="1:17" s="332" customFormat="1" ht="28" x14ac:dyDescent="0.2">
      <c r="A205" s="432" t="s">
        <v>303</v>
      </c>
      <c r="B205" s="433" t="s">
        <v>303</v>
      </c>
      <c r="C205" s="433">
        <v>2021</v>
      </c>
      <c r="D205" s="91" t="s">
        <v>337</v>
      </c>
      <c r="E205" s="434" t="s">
        <v>408</v>
      </c>
      <c r="F205" s="435" t="s">
        <v>307</v>
      </c>
      <c r="G205" s="436" t="s">
        <v>409</v>
      </c>
      <c r="H205" s="289" t="s">
        <v>702</v>
      </c>
      <c r="I205" s="433" t="s">
        <v>712</v>
      </c>
      <c r="J205" s="433" t="s">
        <v>713</v>
      </c>
      <c r="K205" s="433" t="s">
        <v>393</v>
      </c>
      <c r="L205" s="437" t="s">
        <v>714</v>
      </c>
      <c r="M205" s="439">
        <v>319</v>
      </c>
      <c r="N205" s="340" t="e">
        <f t="shared" si="3"/>
        <v>#VALUE!</v>
      </c>
      <c r="O205" s="439">
        <v>59</v>
      </c>
      <c r="P205" s="102"/>
      <c r="Q205" s="102"/>
    </row>
    <row r="206" spans="1:17" s="332" customFormat="1" ht="28" x14ac:dyDescent="0.2">
      <c r="A206" s="432" t="s">
        <v>303</v>
      </c>
      <c r="B206" s="433" t="s">
        <v>303</v>
      </c>
      <c r="C206" s="433">
        <v>2021</v>
      </c>
      <c r="D206" s="91" t="s">
        <v>337</v>
      </c>
      <c r="E206" s="434" t="s">
        <v>408</v>
      </c>
      <c r="F206" s="435" t="s">
        <v>307</v>
      </c>
      <c r="G206" s="436" t="s">
        <v>409</v>
      </c>
      <c r="H206" s="289" t="s">
        <v>705</v>
      </c>
      <c r="I206" s="433" t="s">
        <v>712</v>
      </c>
      <c r="J206" s="433" t="s">
        <v>713</v>
      </c>
      <c r="K206" s="433" t="s">
        <v>393</v>
      </c>
      <c r="L206" s="437" t="s">
        <v>714</v>
      </c>
      <c r="M206" s="439">
        <v>319</v>
      </c>
      <c r="N206" s="340" t="e">
        <f t="shared" si="3"/>
        <v>#VALUE!</v>
      </c>
      <c r="O206" s="439">
        <v>59</v>
      </c>
      <c r="P206" s="102"/>
      <c r="Q206" s="102"/>
    </row>
    <row r="207" spans="1:17" s="332" customFormat="1" ht="28" x14ac:dyDescent="0.2">
      <c r="A207" s="432" t="s">
        <v>303</v>
      </c>
      <c r="B207" s="433" t="s">
        <v>303</v>
      </c>
      <c r="C207" s="433">
        <v>2021</v>
      </c>
      <c r="D207" s="91" t="s">
        <v>337</v>
      </c>
      <c r="E207" s="434" t="s">
        <v>408</v>
      </c>
      <c r="F207" s="435" t="s">
        <v>307</v>
      </c>
      <c r="G207" s="436" t="s">
        <v>409</v>
      </c>
      <c r="H207" s="289" t="s">
        <v>709</v>
      </c>
      <c r="I207" s="433" t="s">
        <v>712</v>
      </c>
      <c r="J207" s="433" t="s">
        <v>713</v>
      </c>
      <c r="K207" s="433" t="s">
        <v>393</v>
      </c>
      <c r="L207" s="437" t="s">
        <v>714</v>
      </c>
      <c r="M207" s="439">
        <v>319</v>
      </c>
      <c r="N207" s="340" t="e">
        <f t="shared" si="3"/>
        <v>#VALUE!</v>
      </c>
      <c r="O207" s="439">
        <v>59</v>
      </c>
      <c r="P207" s="102"/>
      <c r="Q207" s="102"/>
    </row>
    <row r="208" spans="1:17" s="332" customFormat="1" ht="28" x14ac:dyDescent="0.2">
      <c r="A208" s="432" t="s">
        <v>303</v>
      </c>
      <c r="B208" s="433" t="s">
        <v>303</v>
      </c>
      <c r="C208" s="433">
        <v>2021</v>
      </c>
      <c r="D208" s="91" t="s">
        <v>337</v>
      </c>
      <c r="E208" s="434" t="s">
        <v>408</v>
      </c>
      <c r="F208" s="435" t="s">
        <v>307</v>
      </c>
      <c r="G208" s="436" t="s">
        <v>409</v>
      </c>
      <c r="H208" s="289" t="s">
        <v>707</v>
      </c>
      <c r="I208" s="433" t="s">
        <v>712</v>
      </c>
      <c r="J208" s="433" t="s">
        <v>713</v>
      </c>
      <c r="K208" s="433" t="s">
        <v>393</v>
      </c>
      <c r="L208" s="437" t="s">
        <v>714</v>
      </c>
      <c r="M208" s="439">
        <v>136</v>
      </c>
      <c r="N208" s="340" t="e">
        <f t="shared" si="3"/>
        <v>#VALUE!</v>
      </c>
      <c r="O208" s="439">
        <v>42</v>
      </c>
      <c r="P208" s="102"/>
      <c r="Q208" s="102"/>
    </row>
    <row r="209" spans="1:17" s="332" customFormat="1" ht="14" x14ac:dyDescent="0.2">
      <c r="A209" s="432" t="s">
        <v>303</v>
      </c>
      <c r="B209" s="433" t="s">
        <v>303</v>
      </c>
      <c r="C209" s="433">
        <v>2021</v>
      </c>
      <c r="D209" s="91" t="s">
        <v>386</v>
      </c>
      <c r="E209" s="434" t="s">
        <v>408</v>
      </c>
      <c r="F209" s="435" t="s">
        <v>307</v>
      </c>
      <c r="G209" s="436" t="s">
        <v>409</v>
      </c>
      <c r="H209" s="289" t="s">
        <v>702</v>
      </c>
      <c r="I209" s="433" t="s">
        <v>703</v>
      </c>
      <c r="J209" s="433" t="s">
        <v>704</v>
      </c>
      <c r="K209" s="433" t="s">
        <v>393</v>
      </c>
      <c r="L209" s="437"/>
      <c r="M209" s="439">
        <v>416</v>
      </c>
      <c r="N209" s="340" t="e">
        <f t="shared" si="3"/>
        <v>#VALUE!</v>
      </c>
      <c r="O209" s="439">
        <v>7</v>
      </c>
      <c r="P209" s="102" t="s">
        <v>744</v>
      </c>
      <c r="Q209" s="102"/>
    </row>
    <row r="210" spans="1:17" s="332" customFormat="1" ht="14" x14ac:dyDescent="0.2">
      <c r="A210" s="432" t="s">
        <v>303</v>
      </c>
      <c r="B210" s="433" t="s">
        <v>303</v>
      </c>
      <c r="C210" s="433">
        <v>2021</v>
      </c>
      <c r="D210" s="91" t="s">
        <v>386</v>
      </c>
      <c r="E210" s="434" t="s">
        <v>408</v>
      </c>
      <c r="F210" s="435" t="s">
        <v>307</v>
      </c>
      <c r="G210" s="436" t="s">
        <v>409</v>
      </c>
      <c r="H210" s="289" t="s">
        <v>705</v>
      </c>
      <c r="I210" s="433" t="s">
        <v>703</v>
      </c>
      <c r="J210" s="433" t="s">
        <v>706</v>
      </c>
      <c r="K210" s="433" t="s">
        <v>393</v>
      </c>
      <c r="L210" s="437"/>
      <c r="M210" s="439">
        <v>416</v>
      </c>
      <c r="N210" s="340" t="e">
        <f t="shared" si="3"/>
        <v>#VALUE!</v>
      </c>
      <c r="O210" s="439">
        <v>7</v>
      </c>
      <c r="P210" s="102" t="s">
        <v>742</v>
      </c>
      <c r="Q210" s="102"/>
    </row>
    <row r="211" spans="1:17" s="332" customFormat="1" ht="14" x14ac:dyDescent="0.2">
      <c r="A211" s="432" t="s">
        <v>303</v>
      </c>
      <c r="B211" s="433" t="s">
        <v>303</v>
      </c>
      <c r="C211" s="433">
        <v>2021</v>
      </c>
      <c r="D211" s="91" t="s">
        <v>386</v>
      </c>
      <c r="E211" s="434" t="s">
        <v>408</v>
      </c>
      <c r="F211" s="435" t="s">
        <v>307</v>
      </c>
      <c r="G211" s="436" t="s">
        <v>409</v>
      </c>
      <c r="H211" s="289" t="s">
        <v>709</v>
      </c>
      <c r="I211" s="433" t="s">
        <v>703</v>
      </c>
      <c r="J211" s="433" t="s">
        <v>704</v>
      </c>
      <c r="K211" s="433" t="s">
        <v>393</v>
      </c>
      <c r="L211" s="437"/>
      <c r="M211" s="439">
        <v>297</v>
      </c>
      <c r="N211" s="340" t="e">
        <f t="shared" si="3"/>
        <v>#VALUE!</v>
      </c>
      <c r="O211" s="439">
        <v>7</v>
      </c>
      <c r="P211" s="102" t="s">
        <v>745</v>
      </c>
      <c r="Q211" s="102"/>
    </row>
    <row r="212" spans="1:17" s="332" customFormat="1" ht="14" x14ac:dyDescent="0.2">
      <c r="A212" s="432" t="s">
        <v>303</v>
      </c>
      <c r="B212" s="433" t="s">
        <v>303</v>
      </c>
      <c r="C212" s="433">
        <v>2021</v>
      </c>
      <c r="D212" s="91" t="s">
        <v>386</v>
      </c>
      <c r="E212" s="434" t="s">
        <v>408</v>
      </c>
      <c r="F212" s="435" t="s">
        <v>307</v>
      </c>
      <c r="G212" s="436" t="s">
        <v>409</v>
      </c>
      <c r="H212" s="289" t="s">
        <v>707</v>
      </c>
      <c r="I212" s="433" t="s">
        <v>703</v>
      </c>
      <c r="J212" s="433" t="s">
        <v>706</v>
      </c>
      <c r="K212" s="433" t="s">
        <v>393</v>
      </c>
      <c r="L212" s="437"/>
      <c r="M212" s="439">
        <v>416</v>
      </c>
      <c r="N212" s="340" t="e">
        <f t="shared" si="3"/>
        <v>#VALUE!</v>
      </c>
      <c r="O212" s="439">
        <v>7</v>
      </c>
      <c r="P212" s="102" t="s">
        <v>745</v>
      </c>
      <c r="Q212" s="102"/>
    </row>
    <row r="213" spans="1:17" s="332" customFormat="1" ht="14" x14ac:dyDescent="0.2">
      <c r="A213" s="432" t="s">
        <v>303</v>
      </c>
      <c r="B213" s="433" t="s">
        <v>303</v>
      </c>
      <c r="C213" s="433">
        <v>2021</v>
      </c>
      <c r="D213" s="91" t="s">
        <v>386</v>
      </c>
      <c r="E213" s="434" t="s">
        <v>408</v>
      </c>
      <c r="F213" s="435" t="s">
        <v>307</v>
      </c>
      <c r="G213" s="436" t="s">
        <v>409</v>
      </c>
      <c r="H213" s="289" t="s">
        <v>708</v>
      </c>
      <c r="I213" s="433" t="s">
        <v>703</v>
      </c>
      <c r="J213" s="433" t="s">
        <v>706</v>
      </c>
      <c r="K213" s="433" t="s">
        <v>393</v>
      </c>
      <c r="L213" s="437"/>
      <c r="M213" s="439">
        <v>416</v>
      </c>
      <c r="N213" s="340" t="e">
        <f t="shared" si="3"/>
        <v>#VALUE!</v>
      </c>
      <c r="O213" s="439">
        <v>7</v>
      </c>
      <c r="P213" s="102" t="s">
        <v>745</v>
      </c>
      <c r="Q213" s="102"/>
    </row>
    <row r="214" spans="1:17" s="332" customFormat="1" ht="28" x14ac:dyDescent="0.2">
      <c r="A214" s="432" t="s">
        <v>303</v>
      </c>
      <c r="B214" s="433" t="s">
        <v>303</v>
      </c>
      <c r="C214" s="433">
        <v>2021</v>
      </c>
      <c r="D214" s="91" t="s">
        <v>386</v>
      </c>
      <c r="E214" s="434" t="s">
        <v>408</v>
      </c>
      <c r="F214" s="435" t="s">
        <v>307</v>
      </c>
      <c r="G214" s="436" t="s">
        <v>409</v>
      </c>
      <c r="H214" s="289" t="s">
        <v>702</v>
      </c>
      <c r="I214" s="433" t="s">
        <v>712</v>
      </c>
      <c r="J214" s="433" t="s">
        <v>713</v>
      </c>
      <c r="K214" s="433" t="s">
        <v>393</v>
      </c>
      <c r="L214" s="437" t="s">
        <v>714</v>
      </c>
      <c r="M214" s="439">
        <v>23</v>
      </c>
      <c r="N214" s="340" t="e">
        <f t="shared" si="3"/>
        <v>#VALUE!</v>
      </c>
      <c r="O214" s="439">
        <v>12</v>
      </c>
      <c r="P214" s="102"/>
      <c r="Q214" s="102"/>
    </row>
    <row r="215" spans="1:17" s="332" customFormat="1" ht="28" x14ac:dyDescent="0.2">
      <c r="A215" s="432" t="s">
        <v>303</v>
      </c>
      <c r="B215" s="433" t="s">
        <v>303</v>
      </c>
      <c r="C215" s="433">
        <v>2021</v>
      </c>
      <c r="D215" s="91" t="s">
        <v>386</v>
      </c>
      <c r="E215" s="434" t="s">
        <v>408</v>
      </c>
      <c r="F215" s="435" t="s">
        <v>307</v>
      </c>
      <c r="G215" s="436" t="s">
        <v>409</v>
      </c>
      <c r="H215" s="289" t="s">
        <v>705</v>
      </c>
      <c r="I215" s="433" t="s">
        <v>712</v>
      </c>
      <c r="J215" s="433" t="s">
        <v>713</v>
      </c>
      <c r="K215" s="433" t="s">
        <v>393</v>
      </c>
      <c r="L215" s="437" t="s">
        <v>714</v>
      </c>
      <c r="M215" s="439">
        <v>23</v>
      </c>
      <c r="N215" s="340" t="e">
        <f t="shared" si="3"/>
        <v>#VALUE!</v>
      </c>
      <c r="O215" s="439">
        <v>12</v>
      </c>
      <c r="P215" s="102"/>
      <c r="Q215" s="102"/>
    </row>
    <row r="216" spans="1:17" s="332" customFormat="1" ht="28" x14ac:dyDescent="0.2">
      <c r="A216" s="432" t="s">
        <v>303</v>
      </c>
      <c r="B216" s="433" t="s">
        <v>303</v>
      </c>
      <c r="C216" s="433">
        <v>2021</v>
      </c>
      <c r="D216" s="91" t="s">
        <v>386</v>
      </c>
      <c r="E216" s="434" t="s">
        <v>408</v>
      </c>
      <c r="F216" s="435" t="s">
        <v>307</v>
      </c>
      <c r="G216" s="436" t="s">
        <v>409</v>
      </c>
      <c r="H216" s="289" t="s">
        <v>709</v>
      </c>
      <c r="I216" s="433" t="s">
        <v>712</v>
      </c>
      <c r="J216" s="433" t="s">
        <v>713</v>
      </c>
      <c r="K216" s="433" t="s">
        <v>393</v>
      </c>
      <c r="L216" s="437" t="s">
        <v>714</v>
      </c>
      <c r="M216" s="439">
        <v>23</v>
      </c>
      <c r="N216" s="340" t="e">
        <f t="shared" si="3"/>
        <v>#VALUE!</v>
      </c>
      <c r="O216" s="439">
        <v>12</v>
      </c>
      <c r="P216" s="102"/>
      <c r="Q216" s="102"/>
    </row>
    <row r="217" spans="1:17" s="332" customFormat="1" ht="28" x14ac:dyDescent="0.2">
      <c r="A217" s="432" t="s">
        <v>303</v>
      </c>
      <c r="B217" s="433" t="s">
        <v>303</v>
      </c>
      <c r="C217" s="433">
        <v>2021</v>
      </c>
      <c r="D217" s="91" t="s">
        <v>386</v>
      </c>
      <c r="E217" s="434" t="s">
        <v>408</v>
      </c>
      <c r="F217" s="435" t="s">
        <v>307</v>
      </c>
      <c r="G217" s="436" t="s">
        <v>409</v>
      </c>
      <c r="H217" s="289" t="s">
        <v>707</v>
      </c>
      <c r="I217" s="433" t="s">
        <v>712</v>
      </c>
      <c r="J217" s="433" t="s">
        <v>713</v>
      </c>
      <c r="K217" s="433" t="s">
        <v>393</v>
      </c>
      <c r="L217" s="437" t="s">
        <v>714</v>
      </c>
      <c r="M217" s="439">
        <v>23</v>
      </c>
      <c r="N217" s="340" t="e">
        <f t="shared" si="3"/>
        <v>#VALUE!</v>
      </c>
      <c r="O217" s="439">
        <v>12</v>
      </c>
      <c r="P217" s="102"/>
      <c r="Q217" s="102"/>
    </row>
    <row r="218" spans="1:17" s="332" customFormat="1" ht="28" x14ac:dyDescent="0.2">
      <c r="A218" s="432" t="s">
        <v>303</v>
      </c>
      <c r="B218" s="433" t="s">
        <v>303</v>
      </c>
      <c r="C218" s="433">
        <v>2021</v>
      </c>
      <c r="D218" s="91" t="s">
        <v>387</v>
      </c>
      <c r="E218" s="434" t="s">
        <v>408</v>
      </c>
      <c r="F218" s="435" t="s">
        <v>307</v>
      </c>
      <c r="G218" s="436" t="s">
        <v>409</v>
      </c>
      <c r="H218" s="289" t="s">
        <v>702</v>
      </c>
      <c r="I218" s="433" t="s">
        <v>712</v>
      </c>
      <c r="J218" s="433" t="s">
        <v>713</v>
      </c>
      <c r="K218" s="433" t="s">
        <v>393</v>
      </c>
      <c r="L218" s="437" t="s">
        <v>714</v>
      </c>
      <c r="M218" s="439">
        <v>1452</v>
      </c>
      <c r="N218" s="340" t="e">
        <f t="shared" si="3"/>
        <v>#VALUE!</v>
      </c>
      <c r="O218" s="439">
        <v>79</v>
      </c>
      <c r="P218" s="102"/>
      <c r="Q218" s="102"/>
    </row>
    <row r="219" spans="1:17" s="332" customFormat="1" ht="28" x14ac:dyDescent="0.2">
      <c r="A219" s="432" t="s">
        <v>303</v>
      </c>
      <c r="B219" s="433" t="s">
        <v>303</v>
      </c>
      <c r="C219" s="433">
        <v>2021</v>
      </c>
      <c r="D219" s="91" t="s">
        <v>387</v>
      </c>
      <c r="E219" s="434" t="s">
        <v>408</v>
      </c>
      <c r="F219" s="435" t="s">
        <v>307</v>
      </c>
      <c r="G219" s="436" t="s">
        <v>409</v>
      </c>
      <c r="H219" s="289" t="s">
        <v>705</v>
      </c>
      <c r="I219" s="433" t="s">
        <v>712</v>
      </c>
      <c r="J219" s="433" t="s">
        <v>713</v>
      </c>
      <c r="K219" s="433" t="s">
        <v>393</v>
      </c>
      <c r="L219" s="437" t="s">
        <v>714</v>
      </c>
      <c r="M219" s="439">
        <v>1388</v>
      </c>
      <c r="N219" s="340" t="e">
        <f t="shared" si="3"/>
        <v>#VALUE!</v>
      </c>
      <c r="O219" s="439">
        <v>79</v>
      </c>
      <c r="P219" s="102"/>
      <c r="Q219" s="102"/>
    </row>
    <row r="220" spans="1:17" s="332" customFormat="1" ht="28" x14ac:dyDescent="0.2">
      <c r="A220" s="432" t="s">
        <v>303</v>
      </c>
      <c r="B220" s="433" t="s">
        <v>303</v>
      </c>
      <c r="C220" s="433">
        <v>2021</v>
      </c>
      <c r="D220" s="91" t="s">
        <v>387</v>
      </c>
      <c r="E220" s="434" t="s">
        <v>408</v>
      </c>
      <c r="F220" s="435" t="s">
        <v>307</v>
      </c>
      <c r="G220" s="436" t="s">
        <v>409</v>
      </c>
      <c r="H220" s="289" t="s">
        <v>709</v>
      </c>
      <c r="I220" s="433" t="s">
        <v>712</v>
      </c>
      <c r="J220" s="433" t="s">
        <v>713</v>
      </c>
      <c r="K220" s="433" t="s">
        <v>393</v>
      </c>
      <c r="L220" s="437" t="s">
        <v>714</v>
      </c>
      <c r="M220" s="439">
        <v>1388</v>
      </c>
      <c r="N220" s="340" t="e">
        <f t="shared" si="3"/>
        <v>#VALUE!</v>
      </c>
      <c r="O220" s="439">
        <v>79</v>
      </c>
      <c r="P220" s="102"/>
      <c r="Q220" s="102"/>
    </row>
    <row r="221" spans="1:17" s="332" customFormat="1" ht="28" x14ac:dyDescent="0.2">
      <c r="A221" s="432" t="s">
        <v>303</v>
      </c>
      <c r="B221" s="433" t="s">
        <v>303</v>
      </c>
      <c r="C221" s="433">
        <v>2021</v>
      </c>
      <c r="D221" s="91" t="s">
        <v>387</v>
      </c>
      <c r="E221" s="434" t="s">
        <v>408</v>
      </c>
      <c r="F221" s="435" t="s">
        <v>307</v>
      </c>
      <c r="G221" s="436" t="s">
        <v>409</v>
      </c>
      <c r="H221" s="289" t="s">
        <v>707</v>
      </c>
      <c r="I221" s="433" t="s">
        <v>712</v>
      </c>
      <c r="J221" s="433" t="s">
        <v>713</v>
      </c>
      <c r="K221" s="433" t="s">
        <v>393</v>
      </c>
      <c r="L221" s="437" t="s">
        <v>714</v>
      </c>
      <c r="M221" s="439">
        <v>1361</v>
      </c>
      <c r="N221" s="340" t="e">
        <f t="shared" si="3"/>
        <v>#VALUE!</v>
      </c>
      <c r="O221" s="439">
        <v>79</v>
      </c>
      <c r="P221" s="102"/>
      <c r="Q221" s="102"/>
    </row>
    <row r="222" spans="1:17" s="332" customFormat="1" ht="28" x14ac:dyDescent="0.2">
      <c r="A222" s="432" t="s">
        <v>303</v>
      </c>
      <c r="B222" s="433" t="s">
        <v>303</v>
      </c>
      <c r="C222" s="433">
        <v>2021</v>
      </c>
      <c r="D222" s="91" t="s">
        <v>722</v>
      </c>
      <c r="E222" s="434" t="s">
        <v>408</v>
      </c>
      <c r="F222" s="435" t="s">
        <v>307</v>
      </c>
      <c r="G222" s="436" t="s">
        <v>409</v>
      </c>
      <c r="H222" s="289" t="s">
        <v>702</v>
      </c>
      <c r="I222" s="433" t="s">
        <v>712</v>
      </c>
      <c r="J222" s="433" t="s">
        <v>713</v>
      </c>
      <c r="K222" s="433" t="s">
        <v>393</v>
      </c>
      <c r="L222" s="437" t="s">
        <v>714</v>
      </c>
      <c r="M222" s="439">
        <v>292</v>
      </c>
      <c r="N222" s="340" t="e">
        <f t="shared" si="3"/>
        <v>#VALUE!</v>
      </c>
      <c r="O222" s="439">
        <v>50</v>
      </c>
      <c r="P222" s="102"/>
      <c r="Q222" s="102"/>
    </row>
    <row r="223" spans="1:17" s="332" customFormat="1" ht="28" x14ac:dyDescent="0.2">
      <c r="A223" s="432" t="s">
        <v>303</v>
      </c>
      <c r="B223" s="433" t="s">
        <v>303</v>
      </c>
      <c r="C223" s="433">
        <v>2021</v>
      </c>
      <c r="D223" s="91" t="s">
        <v>722</v>
      </c>
      <c r="E223" s="434" t="s">
        <v>408</v>
      </c>
      <c r="F223" s="435" t="s">
        <v>307</v>
      </c>
      <c r="G223" s="436" t="s">
        <v>409</v>
      </c>
      <c r="H223" s="289" t="s">
        <v>705</v>
      </c>
      <c r="I223" s="433" t="s">
        <v>712</v>
      </c>
      <c r="J223" s="433" t="s">
        <v>713</v>
      </c>
      <c r="K223" s="433" t="s">
        <v>393</v>
      </c>
      <c r="L223" s="437" t="s">
        <v>714</v>
      </c>
      <c r="M223" s="439">
        <v>275</v>
      </c>
      <c r="N223" s="340" t="e">
        <f t="shared" si="3"/>
        <v>#VALUE!</v>
      </c>
      <c r="O223" s="439">
        <v>50</v>
      </c>
      <c r="P223" s="102"/>
      <c r="Q223" s="102"/>
    </row>
    <row r="224" spans="1:17" s="332" customFormat="1" ht="28" x14ac:dyDescent="0.2">
      <c r="A224" s="432" t="s">
        <v>303</v>
      </c>
      <c r="B224" s="433" t="s">
        <v>303</v>
      </c>
      <c r="C224" s="433">
        <v>2021</v>
      </c>
      <c r="D224" s="91" t="s">
        <v>722</v>
      </c>
      <c r="E224" s="434" t="s">
        <v>408</v>
      </c>
      <c r="F224" s="435" t="s">
        <v>307</v>
      </c>
      <c r="G224" s="436" t="s">
        <v>409</v>
      </c>
      <c r="H224" s="289" t="s">
        <v>709</v>
      </c>
      <c r="I224" s="433" t="s">
        <v>712</v>
      </c>
      <c r="J224" s="433" t="s">
        <v>713</v>
      </c>
      <c r="K224" s="433" t="s">
        <v>393</v>
      </c>
      <c r="L224" s="437" t="s">
        <v>714</v>
      </c>
      <c r="M224" s="439">
        <v>263</v>
      </c>
      <c r="N224" s="340" t="e">
        <f t="shared" si="3"/>
        <v>#VALUE!</v>
      </c>
      <c r="O224" s="439">
        <v>50</v>
      </c>
      <c r="P224" s="102"/>
      <c r="Q224" s="102"/>
    </row>
    <row r="225" spans="1:17" s="332" customFormat="1" ht="28" x14ac:dyDescent="0.2">
      <c r="A225" s="432" t="s">
        <v>303</v>
      </c>
      <c r="B225" s="433" t="s">
        <v>303</v>
      </c>
      <c r="C225" s="433">
        <v>2021</v>
      </c>
      <c r="D225" s="91" t="s">
        <v>722</v>
      </c>
      <c r="E225" s="434" t="s">
        <v>408</v>
      </c>
      <c r="F225" s="435" t="s">
        <v>307</v>
      </c>
      <c r="G225" s="436" t="s">
        <v>409</v>
      </c>
      <c r="H225" s="289" t="s">
        <v>707</v>
      </c>
      <c r="I225" s="433" t="s">
        <v>712</v>
      </c>
      <c r="J225" s="433" t="s">
        <v>713</v>
      </c>
      <c r="K225" s="433" t="s">
        <v>393</v>
      </c>
      <c r="L225" s="437" t="s">
        <v>714</v>
      </c>
      <c r="M225" s="439">
        <v>275</v>
      </c>
      <c r="N225" s="340" t="e">
        <f t="shared" ref="N225:N288" si="4">100*M225/J225</f>
        <v>#VALUE!</v>
      </c>
      <c r="O225" s="439">
        <v>50</v>
      </c>
      <c r="P225" s="102"/>
      <c r="Q225" s="102"/>
    </row>
    <row r="226" spans="1:17" s="332" customFormat="1" ht="14" x14ac:dyDescent="0.2">
      <c r="A226" s="432" t="s">
        <v>303</v>
      </c>
      <c r="B226" s="433" t="s">
        <v>303</v>
      </c>
      <c r="C226" s="433">
        <v>2021</v>
      </c>
      <c r="D226" s="91" t="s">
        <v>314</v>
      </c>
      <c r="E226" s="434" t="s">
        <v>483</v>
      </c>
      <c r="F226" s="435" t="s">
        <v>307</v>
      </c>
      <c r="G226" s="436" t="s">
        <v>500</v>
      </c>
      <c r="H226" s="289" t="s">
        <v>702</v>
      </c>
      <c r="I226" s="433" t="s">
        <v>703</v>
      </c>
      <c r="J226" s="433" t="s">
        <v>704</v>
      </c>
      <c r="K226" s="433" t="s">
        <v>393</v>
      </c>
      <c r="L226" s="437" t="s">
        <v>723</v>
      </c>
      <c r="M226" s="439"/>
      <c r="N226" s="340" t="e">
        <f t="shared" si="4"/>
        <v>#VALUE!</v>
      </c>
      <c r="O226" s="439"/>
      <c r="P226" s="102" t="s">
        <v>744</v>
      </c>
      <c r="Q226" s="102" t="s">
        <v>1695</v>
      </c>
    </row>
    <row r="227" spans="1:17" s="332" customFormat="1" ht="14" x14ac:dyDescent="0.2">
      <c r="A227" s="432" t="s">
        <v>303</v>
      </c>
      <c r="B227" s="433" t="s">
        <v>303</v>
      </c>
      <c r="C227" s="433">
        <v>2021</v>
      </c>
      <c r="D227" s="91" t="s">
        <v>314</v>
      </c>
      <c r="E227" s="434" t="s">
        <v>483</v>
      </c>
      <c r="F227" s="435" t="s">
        <v>307</v>
      </c>
      <c r="G227" s="436" t="s">
        <v>500</v>
      </c>
      <c r="H227" s="289" t="s">
        <v>705</v>
      </c>
      <c r="I227" s="433" t="s">
        <v>703</v>
      </c>
      <c r="J227" s="433" t="s">
        <v>706</v>
      </c>
      <c r="K227" s="433" t="s">
        <v>393</v>
      </c>
      <c r="L227" s="437" t="s">
        <v>723</v>
      </c>
      <c r="M227" s="439"/>
      <c r="N227" s="340" t="e">
        <f t="shared" si="4"/>
        <v>#VALUE!</v>
      </c>
      <c r="O227" s="439"/>
      <c r="P227" s="102" t="s">
        <v>742</v>
      </c>
      <c r="Q227" s="102" t="s">
        <v>1695</v>
      </c>
    </row>
    <row r="228" spans="1:17" s="332" customFormat="1" ht="14" x14ac:dyDescent="0.2">
      <c r="A228" s="432" t="s">
        <v>303</v>
      </c>
      <c r="B228" s="433" t="s">
        <v>303</v>
      </c>
      <c r="C228" s="433">
        <v>2021</v>
      </c>
      <c r="D228" s="91" t="s">
        <v>314</v>
      </c>
      <c r="E228" s="434" t="s">
        <v>483</v>
      </c>
      <c r="F228" s="435" t="s">
        <v>307</v>
      </c>
      <c r="G228" s="436" t="s">
        <v>500</v>
      </c>
      <c r="H228" s="289" t="s">
        <v>709</v>
      </c>
      <c r="I228" s="433" t="s">
        <v>703</v>
      </c>
      <c r="J228" s="433" t="s">
        <v>704</v>
      </c>
      <c r="K228" s="433" t="s">
        <v>393</v>
      </c>
      <c r="L228" s="437" t="s">
        <v>723</v>
      </c>
      <c r="M228" s="439"/>
      <c r="N228" s="340" t="e">
        <f t="shared" si="4"/>
        <v>#VALUE!</v>
      </c>
      <c r="O228" s="439"/>
      <c r="P228" s="102" t="s">
        <v>745</v>
      </c>
      <c r="Q228" s="102" t="s">
        <v>1695</v>
      </c>
    </row>
    <row r="229" spans="1:17" s="332" customFormat="1" ht="14" x14ac:dyDescent="0.2">
      <c r="A229" s="432" t="s">
        <v>303</v>
      </c>
      <c r="B229" s="433" t="s">
        <v>303</v>
      </c>
      <c r="C229" s="433">
        <v>2021</v>
      </c>
      <c r="D229" s="91" t="s">
        <v>314</v>
      </c>
      <c r="E229" s="434" t="s">
        <v>483</v>
      </c>
      <c r="F229" s="435" t="s">
        <v>307</v>
      </c>
      <c r="G229" s="436" t="s">
        <v>500</v>
      </c>
      <c r="H229" s="289" t="s">
        <v>707</v>
      </c>
      <c r="I229" s="433" t="s">
        <v>703</v>
      </c>
      <c r="J229" s="433" t="s">
        <v>706</v>
      </c>
      <c r="K229" s="433" t="s">
        <v>393</v>
      </c>
      <c r="L229" s="437" t="s">
        <v>723</v>
      </c>
      <c r="M229" s="439"/>
      <c r="N229" s="340" t="e">
        <f t="shared" si="4"/>
        <v>#VALUE!</v>
      </c>
      <c r="O229" s="439"/>
      <c r="P229" s="102" t="s">
        <v>745</v>
      </c>
      <c r="Q229" s="102" t="s">
        <v>1695</v>
      </c>
    </row>
    <row r="230" spans="1:17" s="332" customFormat="1" ht="14" x14ac:dyDescent="0.2">
      <c r="A230" s="432" t="s">
        <v>303</v>
      </c>
      <c r="B230" s="433" t="s">
        <v>303</v>
      </c>
      <c r="C230" s="433">
        <v>2021</v>
      </c>
      <c r="D230" s="91" t="s">
        <v>314</v>
      </c>
      <c r="E230" s="434" t="s">
        <v>483</v>
      </c>
      <c r="F230" s="435" t="s">
        <v>307</v>
      </c>
      <c r="G230" s="436" t="s">
        <v>500</v>
      </c>
      <c r="H230" s="289" t="s">
        <v>708</v>
      </c>
      <c r="I230" s="433" t="s">
        <v>703</v>
      </c>
      <c r="J230" s="433" t="s">
        <v>706</v>
      </c>
      <c r="K230" s="433" t="s">
        <v>393</v>
      </c>
      <c r="L230" s="437" t="s">
        <v>723</v>
      </c>
      <c r="M230" s="439"/>
      <c r="N230" s="340" t="e">
        <f t="shared" si="4"/>
        <v>#VALUE!</v>
      </c>
      <c r="O230" s="439"/>
      <c r="P230" s="102" t="s">
        <v>745</v>
      </c>
      <c r="Q230" s="102" t="s">
        <v>1695</v>
      </c>
    </row>
    <row r="231" spans="1:17" s="332" customFormat="1" ht="14" x14ac:dyDescent="0.2">
      <c r="A231" s="432" t="s">
        <v>303</v>
      </c>
      <c r="B231" s="433" t="s">
        <v>303</v>
      </c>
      <c r="C231" s="433">
        <v>2021</v>
      </c>
      <c r="D231" s="91" t="s">
        <v>326</v>
      </c>
      <c r="E231" s="434" t="s">
        <v>483</v>
      </c>
      <c r="F231" s="435" t="s">
        <v>307</v>
      </c>
      <c r="G231" s="436" t="s">
        <v>544</v>
      </c>
      <c r="H231" s="289" t="s">
        <v>702</v>
      </c>
      <c r="I231" s="433" t="s">
        <v>703</v>
      </c>
      <c r="J231" s="433" t="s">
        <v>704</v>
      </c>
      <c r="K231" s="433" t="s">
        <v>393</v>
      </c>
      <c r="L231" s="437"/>
      <c r="M231" s="439">
        <v>6419</v>
      </c>
      <c r="N231" s="340" t="e">
        <f t="shared" si="4"/>
        <v>#VALUE!</v>
      </c>
      <c r="O231" s="439">
        <v>30</v>
      </c>
      <c r="P231" s="102" t="s">
        <v>744</v>
      </c>
      <c r="Q231" s="102"/>
    </row>
    <row r="232" spans="1:17" s="332" customFormat="1" ht="14" x14ac:dyDescent="0.2">
      <c r="A232" s="432" t="s">
        <v>303</v>
      </c>
      <c r="B232" s="433" t="s">
        <v>303</v>
      </c>
      <c r="C232" s="433">
        <v>2021</v>
      </c>
      <c r="D232" s="91" t="s">
        <v>326</v>
      </c>
      <c r="E232" s="434" t="s">
        <v>483</v>
      </c>
      <c r="F232" s="435" t="s">
        <v>307</v>
      </c>
      <c r="G232" s="436" t="s">
        <v>544</v>
      </c>
      <c r="H232" s="289" t="s">
        <v>705</v>
      </c>
      <c r="I232" s="433" t="s">
        <v>703</v>
      </c>
      <c r="J232" s="433" t="s">
        <v>706</v>
      </c>
      <c r="K232" s="433" t="s">
        <v>393</v>
      </c>
      <c r="L232" s="437"/>
      <c r="M232" s="439">
        <v>6419</v>
      </c>
      <c r="N232" s="340" t="e">
        <f t="shared" si="4"/>
        <v>#VALUE!</v>
      </c>
      <c r="O232" s="439">
        <v>30</v>
      </c>
      <c r="P232" s="102" t="s">
        <v>742</v>
      </c>
      <c r="Q232" s="102"/>
    </row>
    <row r="233" spans="1:17" s="332" customFormat="1" ht="14" x14ac:dyDescent="0.2">
      <c r="A233" s="432" t="s">
        <v>303</v>
      </c>
      <c r="B233" s="433" t="s">
        <v>303</v>
      </c>
      <c r="C233" s="433">
        <v>2021</v>
      </c>
      <c r="D233" s="91" t="s">
        <v>326</v>
      </c>
      <c r="E233" s="434" t="s">
        <v>483</v>
      </c>
      <c r="F233" s="435" t="s">
        <v>307</v>
      </c>
      <c r="G233" s="436" t="s">
        <v>544</v>
      </c>
      <c r="H233" s="289" t="s">
        <v>709</v>
      </c>
      <c r="I233" s="433" t="s">
        <v>703</v>
      </c>
      <c r="J233" s="433" t="s">
        <v>704</v>
      </c>
      <c r="K233" s="433" t="s">
        <v>393</v>
      </c>
      <c r="L233" s="437"/>
      <c r="M233" s="439">
        <v>1043</v>
      </c>
      <c r="N233" s="340" t="e">
        <f t="shared" si="4"/>
        <v>#VALUE!</v>
      </c>
      <c r="O233" s="439">
        <v>10</v>
      </c>
      <c r="P233" s="102" t="s">
        <v>745</v>
      </c>
      <c r="Q233" s="102"/>
    </row>
    <row r="234" spans="1:17" s="332" customFormat="1" ht="14" x14ac:dyDescent="0.2">
      <c r="A234" s="432" t="s">
        <v>303</v>
      </c>
      <c r="B234" s="433" t="s">
        <v>303</v>
      </c>
      <c r="C234" s="433">
        <v>2021</v>
      </c>
      <c r="D234" s="91" t="s">
        <v>326</v>
      </c>
      <c r="E234" s="434" t="s">
        <v>483</v>
      </c>
      <c r="F234" s="435" t="s">
        <v>307</v>
      </c>
      <c r="G234" s="436" t="s">
        <v>544</v>
      </c>
      <c r="H234" s="289" t="s">
        <v>707</v>
      </c>
      <c r="I234" s="433" t="s">
        <v>703</v>
      </c>
      <c r="J234" s="433" t="s">
        <v>706</v>
      </c>
      <c r="K234" s="433" t="s">
        <v>393</v>
      </c>
      <c r="L234" s="437"/>
      <c r="M234" s="439">
        <v>1510</v>
      </c>
      <c r="N234" s="340" t="e">
        <f t="shared" si="4"/>
        <v>#VALUE!</v>
      </c>
      <c r="O234" s="439">
        <v>10</v>
      </c>
      <c r="P234" s="102" t="s">
        <v>745</v>
      </c>
      <c r="Q234" s="102"/>
    </row>
    <row r="235" spans="1:17" s="332" customFormat="1" ht="14" x14ac:dyDescent="0.2">
      <c r="A235" s="432" t="s">
        <v>303</v>
      </c>
      <c r="B235" s="433" t="s">
        <v>303</v>
      </c>
      <c r="C235" s="433">
        <v>2021</v>
      </c>
      <c r="D235" s="91" t="s">
        <v>326</v>
      </c>
      <c r="E235" s="434" t="s">
        <v>483</v>
      </c>
      <c r="F235" s="435" t="s">
        <v>307</v>
      </c>
      <c r="G235" s="436" t="s">
        <v>544</v>
      </c>
      <c r="H235" s="289" t="s">
        <v>708</v>
      </c>
      <c r="I235" s="433" t="s">
        <v>703</v>
      </c>
      <c r="J235" s="433" t="s">
        <v>706</v>
      </c>
      <c r="K235" s="433" t="s">
        <v>393</v>
      </c>
      <c r="L235" s="437"/>
      <c r="M235" s="439">
        <v>1510</v>
      </c>
      <c r="N235" s="340" t="e">
        <f t="shared" si="4"/>
        <v>#VALUE!</v>
      </c>
      <c r="O235" s="439">
        <v>10</v>
      </c>
      <c r="P235" s="102" t="s">
        <v>745</v>
      </c>
      <c r="Q235" s="102"/>
    </row>
    <row r="236" spans="1:17" s="332" customFormat="1" ht="14" x14ac:dyDescent="0.2">
      <c r="A236" s="432" t="s">
        <v>303</v>
      </c>
      <c r="B236" s="433" t="s">
        <v>303</v>
      </c>
      <c r="C236" s="433">
        <v>2021</v>
      </c>
      <c r="D236" s="91" t="s">
        <v>333</v>
      </c>
      <c r="E236" s="434" t="s">
        <v>483</v>
      </c>
      <c r="F236" s="435" t="s">
        <v>307</v>
      </c>
      <c r="G236" s="436" t="s">
        <v>568</v>
      </c>
      <c r="H236" s="289" t="s">
        <v>702</v>
      </c>
      <c r="I236" s="433" t="s">
        <v>703</v>
      </c>
      <c r="J236" s="433" t="s">
        <v>704</v>
      </c>
      <c r="K236" s="433" t="s">
        <v>393</v>
      </c>
      <c r="L236" s="437" t="s">
        <v>724</v>
      </c>
      <c r="M236" s="439">
        <v>3535</v>
      </c>
      <c r="N236" s="340" t="e">
        <f t="shared" si="4"/>
        <v>#VALUE!</v>
      </c>
      <c r="O236" s="439">
        <v>42</v>
      </c>
      <c r="P236" s="102" t="s">
        <v>744</v>
      </c>
      <c r="Q236" s="102"/>
    </row>
    <row r="237" spans="1:17" s="332" customFormat="1" ht="14" x14ac:dyDescent="0.2">
      <c r="A237" s="432" t="s">
        <v>303</v>
      </c>
      <c r="B237" s="433" t="s">
        <v>303</v>
      </c>
      <c r="C237" s="433">
        <v>2021</v>
      </c>
      <c r="D237" s="91" t="s">
        <v>333</v>
      </c>
      <c r="E237" s="434" t="s">
        <v>483</v>
      </c>
      <c r="F237" s="435" t="s">
        <v>307</v>
      </c>
      <c r="G237" s="436" t="s">
        <v>568</v>
      </c>
      <c r="H237" s="289" t="s">
        <v>705</v>
      </c>
      <c r="I237" s="433" t="s">
        <v>703</v>
      </c>
      <c r="J237" s="433" t="s">
        <v>706</v>
      </c>
      <c r="K237" s="433" t="s">
        <v>393</v>
      </c>
      <c r="L237" s="437" t="s">
        <v>724</v>
      </c>
      <c r="M237" s="439">
        <v>3535</v>
      </c>
      <c r="N237" s="340" t="e">
        <f t="shared" si="4"/>
        <v>#VALUE!</v>
      </c>
      <c r="O237" s="439">
        <v>42</v>
      </c>
      <c r="P237" s="102" t="s">
        <v>742</v>
      </c>
      <c r="Q237" s="102"/>
    </row>
    <row r="238" spans="1:17" s="332" customFormat="1" ht="14" x14ac:dyDescent="0.2">
      <c r="A238" s="432" t="s">
        <v>303</v>
      </c>
      <c r="B238" s="433" t="s">
        <v>303</v>
      </c>
      <c r="C238" s="433">
        <v>2021</v>
      </c>
      <c r="D238" s="91" t="s">
        <v>333</v>
      </c>
      <c r="E238" s="434" t="s">
        <v>483</v>
      </c>
      <c r="F238" s="435" t="s">
        <v>307</v>
      </c>
      <c r="G238" s="436" t="s">
        <v>568</v>
      </c>
      <c r="H238" s="289" t="s">
        <v>709</v>
      </c>
      <c r="I238" s="433" t="s">
        <v>703</v>
      </c>
      <c r="J238" s="433" t="s">
        <v>704</v>
      </c>
      <c r="K238" s="433" t="s">
        <v>393</v>
      </c>
      <c r="L238" s="437" t="s">
        <v>724</v>
      </c>
      <c r="M238" s="439">
        <v>222</v>
      </c>
      <c r="N238" s="340" t="e">
        <f t="shared" si="4"/>
        <v>#VALUE!</v>
      </c>
      <c r="O238" s="439"/>
      <c r="P238" s="102" t="s">
        <v>745</v>
      </c>
      <c r="Q238" s="102"/>
    </row>
    <row r="239" spans="1:17" s="332" customFormat="1" ht="14" x14ac:dyDescent="0.2">
      <c r="A239" s="432" t="s">
        <v>303</v>
      </c>
      <c r="B239" s="433" t="s">
        <v>303</v>
      </c>
      <c r="C239" s="433">
        <v>2021</v>
      </c>
      <c r="D239" s="91" t="s">
        <v>337</v>
      </c>
      <c r="E239" s="434" t="s">
        <v>483</v>
      </c>
      <c r="F239" s="435" t="s">
        <v>307</v>
      </c>
      <c r="G239" s="436" t="s">
        <v>578</v>
      </c>
      <c r="H239" s="289" t="s">
        <v>702</v>
      </c>
      <c r="I239" s="433" t="s">
        <v>703</v>
      </c>
      <c r="J239" s="433" t="s">
        <v>704</v>
      </c>
      <c r="K239" s="433" t="s">
        <v>393</v>
      </c>
      <c r="L239" s="437"/>
      <c r="M239" s="439">
        <v>7704</v>
      </c>
      <c r="N239" s="340" t="e">
        <f t="shared" si="4"/>
        <v>#VALUE!</v>
      </c>
      <c r="O239" s="439">
        <v>63</v>
      </c>
      <c r="P239" s="102" t="s">
        <v>744</v>
      </c>
      <c r="Q239" s="102"/>
    </row>
    <row r="240" spans="1:17" s="332" customFormat="1" ht="14" x14ac:dyDescent="0.2">
      <c r="A240" s="432" t="s">
        <v>303</v>
      </c>
      <c r="B240" s="433" t="s">
        <v>303</v>
      </c>
      <c r="C240" s="433">
        <v>2021</v>
      </c>
      <c r="D240" s="91" t="s">
        <v>337</v>
      </c>
      <c r="E240" s="434" t="s">
        <v>483</v>
      </c>
      <c r="F240" s="435" t="s">
        <v>307</v>
      </c>
      <c r="G240" s="436" t="s">
        <v>578</v>
      </c>
      <c r="H240" s="289" t="s">
        <v>705</v>
      </c>
      <c r="I240" s="433" t="s">
        <v>703</v>
      </c>
      <c r="J240" s="433" t="s">
        <v>706</v>
      </c>
      <c r="K240" s="433" t="s">
        <v>393</v>
      </c>
      <c r="L240" s="437"/>
      <c r="M240" s="439">
        <v>3459</v>
      </c>
      <c r="N240" s="340" t="e">
        <f t="shared" si="4"/>
        <v>#VALUE!</v>
      </c>
      <c r="O240" s="439">
        <v>61</v>
      </c>
      <c r="P240" s="102" t="s">
        <v>742</v>
      </c>
      <c r="Q240" s="102"/>
    </row>
    <row r="241" spans="1:17" s="332" customFormat="1" ht="14" x14ac:dyDescent="0.2">
      <c r="A241" s="432" t="s">
        <v>303</v>
      </c>
      <c r="B241" s="433" t="s">
        <v>303</v>
      </c>
      <c r="C241" s="433">
        <v>2021</v>
      </c>
      <c r="D241" s="91" t="s">
        <v>337</v>
      </c>
      <c r="E241" s="434" t="s">
        <v>483</v>
      </c>
      <c r="F241" s="435" t="s">
        <v>307</v>
      </c>
      <c r="G241" s="436" t="s">
        <v>578</v>
      </c>
      <c r="H241" s="289" t="s">
        <v>709</v>
      </c>
      <c r="I241" s="433" t="s">
        <v>703</v>
      </c>
      <c r="J241" s="433" t="s">
        <v>704</v>
      </c>
      <c r="K241" s="433" t="s">
        <v>393</v>
      </c>
      <c r="L241" s="437"/>
      <c r="M241" s="439">
        <v>704</v>
      </c>
      <c r="N241" s="340" t="e">
        <f t="shared" si="4"/>
        <v>#VALUE!</v>
      </c>
      <c r="O241" s="439">
        <v>12</v>
      </c>
      <c r="P241" s="102" t="s">
        <v>745</v>
      </c>
      <c r="Q241" s="102"/>
    </row>
    <row r="242" spans="1:17" s="332" customFormat="1" ht="14" x14ac:dyDescent="0.2">
      <c r="A242" s="432" t="s">
        <v>303</v>
      </c>
      <c r="B242" s="433" t="s">
        <v>303</v>
      </c>
      <c r="C242" s="433">
        <v>2021</v>
      </c>
      <c r="D242" s="91" t="s">
        <v>337</v>
      </c>
      <c r="E242" s="434" t="s">
        <v>483</v>
      </c>
      <c r="F242" s="435" t="s">
        <v>307</v>
      </c>
      <c r="G242" s="436" t="s">
        <v>578</v>
      </c>
      <c r="H242" s="289" t="s">
        <v>707</v>
      </c>
      <c r="I242" s="433" t="s">
        <v>703</v>
      </c>
      <c r="J242" s="433" t="s">
        <v>706</v>
      </c>
      <c r="K242" s="433" t="s">
        <v>393</v>
      </c>
      <c r="L242" s="437"/>
      <c r="M242" s="439">
        <v>704</v>
      </c>
      <c r="N242" s="340" t="e">
        <f t="shared" si="4"/>
        <v>#VALUE!</v>
      </c>
      <c r="O242" s="439">
        <v>12</v>
      </c>
      <c r="P242" s="102" t="s">
        <v>745</v>
      </c>
      <c r="Q242" s="102"/>
    </row>
    <row r="243" spans="1:17" s="332" customFormat="1" ht="14" x14ac:dyDescent="0.2">
      <c r="A243" s="432" t="s">
        <v>303</v>
      </c>
      <c r="B243" s="433" t="s">
        <v>303</v>
      </c>
      <c r="C243" s="433">
        <v>2021</v>
      </c>
      <c r="D243" s="91" t="s">
        <v>337</v>
      </c>
      <c r="E243" s="434" t="s">
        <v>483</v>
      </c>
      <c r="F243" s="435" t="s">
        <v>307</v>
      </c>
      <c r="G243" s="436" t="s">
        <v>578</v>
      </c>
      <c r="H243" s="289" t="s">
        <v>708</v>
      </c>
      <c r="I243" s="433" t="s">
        <v>703</v>
      </c>
      <c r="J243" s="433" t="s">
        <v>706</v>
      </c>
      <c r="K243" s="433" t="s">
        <v>393</v>
      </c>
      <c r="L243" s="437"/>
      <c r="M243" s="439">
        <v>704</v>
      </c>
      <c r="N243" s="340" t="e">
        <f t="shared" si="4"/>
        <v>#VALUE!</v>
      </c>
      <c r="O243" s="439">
        <v>12</v>
      </c>
      <c r="P243" s="102" t="s">
        <v>745</v>
      </c>
      <c r="Q243" s="102"/>
    </row>
    <row r="244" spans="1:17" s="332" customFormat="1" ht="28" x14ac:dyDescent="0.2">
      <c r="A244" s="432" t="s">
        <v>303</v>
      </c>
      <c r="B244" s="433" t="s">
        <v>303</v>
      </c>
      <c r="C244" s="433">
        <v>2021</v>
      </c>
      <c r="D244" s="91" t="s">
        <v>337</v>
      </c>
      <c r="E244" s="434" t="s">
        <v>483</v>
      </c>
      <c r="F244" s="435" t="s">
        <v>307</v>
      </c>
      <c r="G244" s="436" t="s">
        <v>578</v>
      </c>
      <c r="H244" s="289" t="s">
        <v>702</v>
      </c>
      <c r="I244" s="433" t="s">
        <v>712</v>
      </c>
      <c r="J244" s="433" t="s">
        <v>713</v>
      </c>
      <c r="K244" s="433" t="s">
        <v>393</v>
      </c>
      <c r="L244" s="437" t="s">
        <v>714</v>
      </c>
      <c r="M244" s="439"/>
      <c r="N244" s="340" t="e">
        <f t="shared" si="4"/>
        <v>#VALUE!</v>
      </c>
      <c r="O244" s="439"/>
      <c r="P244" s="102"/>
      <c r="Q244" s="102" t="s">
        <v>1693</v>
      </c>
    </row>
    <row r="245" spans="1:17" s="332" customFormat="1" ht="28" x14ac:dyDescent="0.2">
      <c r="A245" s="432" t="s">
        <v>303</v>
      </c>
      <c r="B245" s="433" t="s">
        <v>303</v>
      </c>
      <c r="C245" s="433">
        <v>2021</v>
      </c>
      <c r="D245" s="91" t="s">
        <v>337</v>
      </c>
      <c r="E245" s="434" t="s">
        <v>483</v>
      </c>
      <c r="F245" s="435" t="s">
        <v>307</v>
      </c>
      <c r="G245" s="436" t="s">
        <v>578</v>
      </c>
      <c r="H245" s="289" t="s">
        <v>705</v>
      </c>
      <c r="I245" s="433" t="s">
        <v>712</v>
      </c>
      <c r="J245" s="433" t="s">
        <v>713</v>
      </c>
      <c r="K245" s="433" t="s">
        <v>393</v>
      </c>
      <c r="L245" s="437" t="s">
        <v>714</v>
      </c>
      <c r="M245" s="439"/>
      <c r="N245" s="340" t="e">
        <f t="shared" si="4"/>
        <v>#VALUE!</v>
      </c>
      <c r="O245" s="439"/>
      <c r="P245" s="102"/>
      <c r="Q245" s="102" t="s">
        <v>1693</v>
      </c>
    </row>
    <row r="246" spans="1:17" s="332" customFormat="1" ht="28" x14ac:dyDescent="0.2">
      <c r="A246" s="432" t="s">
        <v>303</v>
      </c>
      <c r="B246" s="433" t="s">
        <v>303</v>
      </c>
      <c r="C246" s="433">
        <v>2021</v>
      </c>
      <c r="D246" s="91" t="s">
        <v>337</v>
      </c>
      <c r="E246" s="434" t="s">
        <v>483</v>
      </c>
      <c r="F246" s="435" t="s">
        <v>307</v>
      </c>
      <c r="G246" s="436" t="s">
        <v>578</v>
      </c>
      <c r="H246" s="289" t="s">
        <v>709</v>
      </c>
      <c r="I246" s="433" t="s">
        <v>712</v>
      </c>
      <c r="J246" s="433" t="s">
        <v>713</v>
      </c>
      <c r="K246" s="433" t="s">
        <v>393</v>
      </c>
      <c r="L246" s="437" t="s">
        <v>714</v>
      </c>
      <c r="M246" s="439"/>
      <c r="N246" s="340" t="e">
        <f t="shared" si="4"/>
        <v>#VALUE!</v>
      </c>
      <c r="O246" s="439"/>
      <c r="P246" s="102"/>
      <c r="Q246" s="102" t="s">
        <v>1693</v>
      </c>
    </row>
    <row r="247" spans="1:17" s="332" customFormat="1" ht="28" x14ac:dyDescent="0.2">
      <c r="A247" s="432" t="s">
        <v>303</v>
      </c>
      <c r="B247" s="433" t="s">
        <v>303</v>
      </c>
      <c r="C247" s="433">
        <v>2021</v>
      </c>
      <c r="D247" s="91" t="s">
        <v>337</v>
      </c>
      <c r="E247" s="434" t="s">
        <v>483</v>
      </c>
      <c r="F247" s="435" t="s">
        <v>307</v>
      </c>
      <c r="G247" s="436" t="s">
        <v>578</v>
      </c>
      <c r="H247" s="289" t="s">
        <v>707</v>
      </c>
      <c r="I247" s="433" t="s">
        <v>712</v>
      </c>
      <c r="J247" s="433" t="s">
        <v>713</v>
      </c>
      <c r="K247" s="433" t="s">
        <v>393</v>
      </c>
      <c r="L247" s="437" t="s">
        <v>714</v>
      </c>
      <c r="M247" s="439"/>
      <c r="N247" s="340" t="e">
        <f t="shared" si="4"/>
        <v>#VALUE!</v>
      </c>
      <c r="O247" s="439"/>
      <c r="P247" s="102"/>
      <c r="Q247" s="102" t="s">
        <v>1693</v>
      </c>
    </row>
    <row r="248" spans="1:17" s="332" customFormat="1" ht="28" x14ac:dyDescent="0.2">
      <c r="A248" s="432" t="s">
        <v>303</v>
      </c>
      <c r="B248" s="433" t="s">
        <v>303</v>
      </c>
      <c r="C248" s="433">
        <v>2021</v>
      </c>
      <c r="D248" s="91" t="s">
        <v>337</v>
      </c>
      <c r="E248" s="434" t="s">
        <v>483</v>
      </c>
      <c r="F248" s="435" t="s">
        <v>307</v>
      </c>
      <c r="G248" s="436" t="s">
        <v>578</v>
      </c>
      <c r="H248" s="289" t="s">
        <v>708</v>
      </c>
      <c r="I248" s="433" t="s">
        <v>712</v>
      </c>
      <c r="J248" s="433" t="s">
        <v>713</v>
      </c>
      <c r="K248" s="433" t="s">
        <v>393</v>
      </c>
      <c r="L248" s="437" t="s">
        <v>714</v>
      </c>
      <c r="M248" s="439"/>
      <c r="N248" s="340" t="e">
        <f t="shared" si="4"/>
        <v>#VALUE!</v>
      </c>
      <c r="O248" s="439"/>
      <c r="P248" s="102"/>
      <c r="Q248" s="102" t="s">
        <v>1693</v>
      </c>
    </row>
    <row r="249" spans="1:17" s="332" customFormat="1" ht="28" x14ac:dyDescent="0.2">
      <c r="A249" s="432" t="s">
        <v>303</v>
      </c>
      <c r="B249" s="433" t="s">
        <v>303</v>
      </c>
      <c r="C249" s="433">
        <v>2021</v>
      </c>
      <c r="D249" s="91" t="s">
        <v>337</v>
      </c>
      <c r="E249" s="434" t="s">
        <v>483</v>
      </c>
      <c r="F249" s="435" t="s">
        <v>307</v>
      </c>
      <c r="G249" s="436" t="s">
        <v>578</v>
      </c>
      <c r="H249" s="289" t="s">
        <v>725</v>
      </c>
      <c r="I249" s="433" t="s">
        <v>712</v>
      </c>
      <c r="J249" s="433" t="s">
        <v>713</v>
      </c>
      <c r="K249" s="433" t="s">
        <v>393</v>
      </c>
      <c r="L249" s="437" t="s">
        <v>714</v>
      </c>
      <c r="M249" s="439"/>
      <c r="N249" s="340" t="e">
        <f t="shared" si="4"/>
        <v>#VALUE!</v>
      </c>
      <c r="O249" s="439"/>
      <c r="P249" s="102"/>
      <c r="Q249" s="102" t="s">
        <v>1693</v>
      </c>
    </row>
    <row r="250" spans="1:17" s="332" customFormat="1" ht="14" x14ac:dyDescent="0.2">
      <c r="A250" s="432" t="s">
        <v>303</v>
      </c>
      <c r="B250" s="433" t="s">
        <v>303</v>
      </c>
      <c r="C250" s="433">
        <v>2021</v>
      </c>
      <c r="D250" s="91" t="s">
        <v>341</v>
      </c>
      <c r="E250" s="434" t="s">
        <v>483</v>
      </c>
      <c r="F250" s="435" t="s">
        <v>307</v>
      </c>
      <c r="G250" s="436" t="s">
        <v>581</v>
      </c>
      <c r="H250" s="289" t="s">
        <v>702</v>
      </c>
      <c r="I250" s="433" t="s">
        <v>703</v>
      </c>
      <c r="J250" s="433" t="s">
        <v>704</v>
      </c>
      <c r="K250" s="433" t="s">
        <v>393</v>
      </c>
      <c r="L250" s="437" t="s">
        <v>724</v>
      </c>
      <c r="M250" s="439">
        <v>589</v>
      </c>
      <c r="N250" s="340" t="e">
        <f t="shared" si="4"/>
        <v>#VALUE!</v>
      </c>
      <c r="O250" s="439">
        <v>26</v>
      </c>
      <c r="P250" s="102" t="s">
        <v>744</v>
      </c>
      <c r="Q250" s="102"/>
    </row>
    <row r="251" spans="1:17" s="332" customFormat="1" ht="14" x14ac:dyDescent="0.2">
      <c r="A251" s="432" t="s">
        <v>303</v>
      </c>
      <c r="B251" s="433" t="s">
        <v>303</v>
      </c>
      <c r="C251" s="433">
        <v>2021</v>
      </c>
      <c r="D251" s="91" t="s">
        <v>341</v>
      </c>
      <c r="E251" s="434" t="s">
        <v>483</v>
      </c>
      <c r="F251" s="435" t="s">
        <v>307</v>
      </c>
      <c r="G251" s="436" t="s">
        <v>581</v>
      </c>
      <c r="H251" s="289" t="s">
        <v>705</v>
      </c>
      <c r="I251" s="433" t="s">
        <v>703</v>
      </c>
      <c r="J251" s="433" t="s">
        <v>706</v>
      </c>
      <c r="K251" s="433" t="s">
        <v>393</v>
      </c>
      <c r="L251" s="437" t="s">
        <v>724</v>
      </c>
      <c r="M251" s="439">
        <v>589</v>
      </c>
      <c r="N251" s="340" t="e">
        <f t="shared" si="4"/>
        <v>#VALUE!</v>
      </c>
      <c r="O251" s="439">
        <v>26</v>
      </c>
      <c r="P251" s="102" t="s">
        <v>742</v>
      </c>
      <c r="Q251" s="102"/>
    </row>
    <row r="252" spans="1:17" s="332" customFormat="1" ht="14" x14ac:dyDescent="0.2">
      <c r="A252" s="432" t="s">
        <v>303</v>
      </c>
      <c r="B252" s="433" t="s">
        <v>303</v>
      </c>
      <c r="C252" s="433">
        <v>2021</v>
      </c>
      <c r="D252" s="91" t="s">
        <v>341</v>
      </c>
      <c r="E252" s="434" t="s">
        <v>483</v>
      </c>
      <c r="F252" s="435" t="s">
        <v>307</v>
      </c>
      <c r="G252" s="436" t="s">
        <v>581</v>
      </c>
      <c r="H252" s="289" t="s">
        <v>707</v>
      </c>
      <c r="I252" s="433" t="s">
        <v>703</v>
      </c>
      <c r="J252" s="433" t="s">
        <v>706</v>
      </c>
      <c r="K252" s="433" t="s">
        <v>393</v>
      </c>
      <c r="L252" s="437" t="s">
        <v>724</v>
      </c>
      <c r="M252" s="439">
        <v>589</v>
      </c>
      <c r="N252" s="340" t="e">
        <f t="shared" si="4"/>
        <v>#VALUE!</v>
      </c>
      <c r="O252" s="439">
        <v>26</v>
      </c>
      <c r="P252" s="102" t="s">
        <v>745</v>
      </c>
      <c r="Q252" s="102"/>
    </row>
    <row r="253" spans="1:17" s="332" customFormat="1" ht="14" x14ac:dyDescent="0.2">
      <c r="A253" s="432" t="s">
        <v>303</v>
      </c>
      <c r="B253" s="433" t="s">
        <v>303</v>
      </c>
      <c r="C253" s="433">
        <v>2021</v>
      </c>
      <c r="D253" s="91" t="s">
        <v>345</v>
      </c>
      <c r="E253" s="434" t="s">
        <v>483</v>
      </c>
      <c r="F253" s="435" t="s">
        <v>307</v>
      </c>
      <c r="G253" s="436" t="s">
        <v>581</v>
      </c>
      <c r="H253" s="289" t="s">
        <v>702</v>
      </c>
      <c r="I253" s="433" t="s">
        <v>703</v>
      </c>
      <c r="J253" s="433" t="s">
        <v>704</v>
      </c>
      <c r="K253" s="433" t="s">
        <v>393</v>
      </c>
      <c r="L253" s="437" t="s">
        <v>724</v>
      </c>
      <c r="M253" s="439">
        <v>335</v>
      </c>
      <c r="N253" s="340" t="e">
        <f t="shared" si="4"/>
        <v>#VALUE!</v>
      </c>
      <c r="O253" s="439">
        <v>42</v>
      </c>
      <c r="P253" s="102" t="s">
        <v>744</v>
      </c>
      <c r="Q253" s="102"/>
    </row>
    <row r="254" spans="1:17" s="332" customFormat="1" ht="14" x14ac:dyDescent="0.2">
      <c r="A254" s="432" t="s">
        <v>303</v>
      </c>
      <c r="B254" s="433" t="s">
        <v>303</v>
      </c>
      <c r="C254" s="433">
        <v>2021</v>
      </c>
      <c r="D254" s="91" t="s">
        <v>345</v>
      </c>
      <c r="E254" s="434" t="s">
        <v>483</v>
      </c>
      <c r="F254" s="435" t="s">
        <v>307</v>
      </c>
      <c r="G254" s="436" t="s">
        <v>581</v>
      </c>
      <c r="H254" s="289" t="s">
        <v>705</v>
      </c>
      <c r="I254" s="433" t="s">
        <v>703</v>
      </c>
      <c r="J254" s="433" t="s">
        <v>706</v>
      </c>
      <c r="K254" s="433" t="s">
        <v>393</v>
      </c>
      <c r="L254" s="437" t="s">
        <v>724</v>
      </c>
      <c r="M254" s="439">
        <v>335</v>
      </c>
      <c r="N254" s="340" t="e">
        <f t="shared" si="4"/>
        <v>#VALUE!</v>
      </c>
      <c r="O254" s="439">
        <v>42</v>
      </c>
      <c r="P254" s="102" t="s">
        <v>742</v>
      </c>
      <c r="Q254" s="102"/>
    </row>
    <row r="255" spans="1:17" s="332" customFormat="1" ht="14" x14ac:dyDescent="0.2">
      <c r="A255" s="432" t="s">
        <v>303</v>
      </c>
      <c r="B255" s="433" t="s">
        <v>303</v>
      </c>
      <c r="C255" s="433">
        <v>2021</v>
      </c>
      <c r="D255" s="91" t="s">
        <v>345</v>
      </c>
      <c r="E255" s="434" t="s">
        <v>483</v>
      </c>
      <c r="F255" s="435" t="s">
        <v>307</v>
      </c>
      <c r="G255" s="436" t="s">
        <v>581</v>
      </c>
      <c r="H255" s="289" t="s">
        <v>707</v>
      </c>
      <c r="I255" s="433" t="s">
        <v>703</v>
      </c>
      <c r="J255" s="433" t="s">
        <v>706</v>
      </c>
      <c r="K255" s="433" t="s">
        <v>393</v>
      </c>
      <c r="L255" s="437" t="s">
        <v>724</v>
      </c>
      <c r="M255" s="439">
        <v>267</v>
      </c>
      <c r="N255" s="340" t="e">
        <f t="shared" si="4"/>
        <v>#VALUE!</v>
      </c>
      <c r="O255" s="439">
        <v>37</v>
      </c>
      <c r="P255" s="102" t="s">
        <v>745</v>
      </c>
      <c r="Q255" s="102"/>
    </row>
    <row r="256" spans="1:17" s="332" customFormat="1" ht="14" x14ac:dyDescent="0.2">
      <c r="A256" s="432" t="s">
        <v>303</v>
      </c>
      <c r="B256" s="433" t="s">
        <v>303</v>
      </c>
      <c r="C256" s="433">
        <v>2021</v>
      </c>
      <c r="D256" s="91" t="s">
        <v>341</v>
      </c>
      <c r="E256" s="434" t="s">
        <v>483</v>
      </c>
      <c r="F256" s="435" t="s">
        <v>307</v>
      </c>
      <c r="G256" s="436" t="s">
        <v>581</v>
      </c>
      <c r="H256" s="289" t="s">
        <v>702</v>
      </c>
      <c r="I256" s="433" t="s">
        <v>712</v>
      </c>
      <c r="J256" s="433" t="s">
        <v>726</v>
      </c>
      <c r="K256" s="433" t="s">
        <v>393</v>
      </c>
      <c r="L256" s="437"/>
      <c r="M256" s="439"/>
      <c r="N256" s="340" t="e">
        <f t="shared" si="4"/>
        <v>#VALUE!</v>
      </c>
      <c r="O256" s="439"/>
      <c r="P256" s="102"/>
      <c r="Q256" s="102" t="s">
        <v>1694</v>
      </c>
    </row>
    <row r="257" spans="1:17" s="332" customFormat="1" ht="14" x14ac:dyDescent="0.2">
      <c r="A257" s="432" t="s">
        <v>303</v>
      </c>
      <c r="B257" s="433" t="s">
        <v>303</v>
      </c>
      <c r="C257" s="433">
        <v>2021</v>
      </c>
      <c r="D257" s="91" t="s">
        <v>341</v>
      </c>
      <c r="E257" s="434" t="s">
        <v>483</v>
      </c>
      <c r="F257" s="435" t="s">
        <v>307</v>
      </c>
      <c r="G257" s="436" t="s">
        <v>581</v>
      </c>
      <c r="H257" s="289" t="s">
        <v>705</v>
      </c>
      <c r="I257" s="433" t="s">
        <v>712</v>
      </c>
      <c r="J257" s="433" t="s">
        <v>726</v>
      </c>
      <c r="K257" s="433" t="s">
        <v>393</v>
      </c>
      <c r="L257" s="437"/>
      <c r="M257" s="439"/>
      <c r="N257" s="340" t="e">
        <f t="shared" si="4"/>
        <v>#VALUE!</v>
      </c>
      <c r="O257" s="439"/>
      <c r="P257" s="102"/>
      <c r="Q257" s="102" t="s">
        <v>1694</v>
      </c>
    </row>
    <row r="258" spans="1:17" s="332" customFormat="1" ht="14" x14ac:dyDescent="0.2">
      <c r="A258" s="432" t="s">
        <v>303</v>
      </c>
      <c r="B258" s="433" t="s">
        <v>303</v>
      </c>
      <c r="C258" s="433">
        <v>2021</v>
      </c>
      <c r="D258" s="91" t="s">
        <v>341</v>
      </c>
      <c r="E258" s="434" t="s">
        <v>483</v>
      </c>
      <c r="F258" s="435" t="s">
        <v>307</v>
      </c>
      <c r="G258" s="436" t="s">
        <v>581</v>
      </c>
      <c r="H258" s="289" t="s">
        <v>707</v>
      </c>
      <c r="I258" s="433" t="s">
        <v>712</v>
      </c>
      <c r="J258" s="433" t="s">
        <v>726</v>
      </c>
      <c r="K258" s="433" t="s">
        <v>393</v>
      </c>
      <c r="L258" s="437"/>
      <c r="M258" s="439"/>
      <c r="N258" s="340" t="e">
        <f t="shared" si="4"/>
        <v>#VALUE!</v>
      </c>
      <c r="O258" s="439"/>
      <c r="P258" s="102"/>
      <c r="Q258" s="102" t="s">
        <v>1694</v>
      </c>
    </row>
    <row r="259" spans="1:17" s="332" customFormat="1" ht="14" x14ac:dyDescent="0.2">
      <c r="A259" s="432" t="s">
        <v>303</v>
      </c>
      <c r="B259" s="433" t="s">
        <v>303</v>
      </c>
      <c r="C259" s="433">
        <v>2021</v>
      </c>
      <c r="D259" s="91" t="s">
        <v>345</v>
      </c>
      <c r="E259" s="434" t="s">
        <v>483</v>
      </c>
      <c r="F259" s="435" t="s">
        <v>307</v>
      </c>
      <c r="G259" s="436" t="s">
        <v>581</v>
      </c>
      <c r="H259" s="289" t="s">
        <v>702</v>
      </c>
      <c r="I259" s="433" t="s">
        <v>712</v>
      </c>
      <c r="J259" s="433" t="s">
        <v>726</v>
      </c>
      <c r="K259" s="433" t="s">
        <v>393</v>
      </c>
      <c r="L259" s="437"/>
      <c r="M259" s="439"/>
      <c r="N259" s="340" t="e">
        <f t="shared" si="4"/>
        <v>#VALUE!</v>
      </c>
      <c r="O259" s="439"/>
      <c r="P259" s="102"/>
      <c r="Q259" s="102" t="s">
        <v>1694</v>
      </c>
    </row>
    <row r="260" spans="1:17" s="332" customFormat="1" ht="14" x14ac:dyDescent="0.2">
      <c r="A260" s="432" t="s">
        <v>303</v>
      </c>
      <c r="B260" s="433" t="s">
        <v>303</v>
      </c>
      <c r="C260" s="433">
        <v>2021</v>
      </c>
      <c r="D260" s="91" t="s">
        <v>345</v>
      </c>
      <c r="E260" s="434" t="s">
        <v>483</v>
      </c>
      <c r="F260" s="435" t="s">
        <v>307</v>
      </c>
      <c r="G260" s="436" t="s">
        <v>581</v>
      </c>
      <c r="H260" s="289" t="s">
        <v>705</v>
      </c>
      <c r="I260" s="433" t="s">
        <v>712</v>
      </c>
      <c r="J260" s="433" t="s">
        <v>726</v>
      </c>
      <c r="K260" s="433" t="s">
        <v>393</v>
      </c>
      <c r="L260" s="437"/>
      <c r="M260" s="439"/>
      <c r="N260" s="340" t="e">
        <f t="shared" si="4"/>
        <v>#VALUE!</v>
      </c>
      <c r="O260" s="439"/>
      <c r="P260" s="102"/>
      <c r="Q260" s="102" t="s">
        <v>1694</v>
      </c>
    </row>
    <row r="261" spans="1:17" s="332" customFormat="1" ht="14" x14ac:dyDescent="0.2">
      <c r="A261" s="432" t="s">
        <v>303</v>
      </c>
      <c r="B261" s="433" t="s">
        <v>303</v>
      </c>
      <c r="C261" s="433">
        <v>2021</v>
      </c>
      <c r="D261" s="91" t="s">
        <v>345</v>
      </c>
      <c r="E261" s="434" t="s">
        <v>483</v>
      </c>
      <c r="F261" s="435" t="s">
        <v>307</v>
      </c>
      <c r="G261" s="436" t="s">
        <v>581</v>
      </c>
      <c r="H261" s="289" t="s">
        <v>707</v>
      </c>
      <c r="I261" s="433" t="s">
        <v>712</v>
      </c>
      <c r="J261" s="433" t="s">
        <v>726</v>
      </c>
      <c r="K261" s="433" t="s">
        <v>393</v>
      </c>
      <c r="L261" s="437"/>
      <c r="M261" s="439"/>
      <c r="N261" s="340" t="e">
        <f t="shared" si="4"/>
        <v>#VALUE!</v>
      </c>
      <c r="O261" s="439"/>
      <c r="P261" s="102"/>
      <c r="Q261" s="102" t="s">
        <v>1694</v>
      </c>
    </row>
    <row r="262" spans="1:17" s="332" customFormat="1" ht="14" x14ac:dyDescent="0.2">
      <c r="A262" s="432" t="s">
        <v>303</v>
      </c>
      <c r="B262" s="433" t="s">
        <v>303</v>
      </c>
      <c r="C262" s="433">
        <v>2021</v>
      </c>
      <c r="D262" s="91" t="s">
        <v>347</v>
      </c>
      <c r="E262" s="434" t="s">
        <v>483</v>
      </c>
      <c r="F262" s="435" t="s">
        <v>307</v>
      </c>
      <c r="G262" s="436" t="s">
        <v>596</v>
      </c>
      <c r="H262" s="289" t="s">
        <v>702</v>
      </c>
      <c r="I262" s="433" t="s">
        <v>703</v>
      </c>
      <c r="J262" s="433" t="s">
        <v>704</v>
      </c>
      <c r="K262" s="433" t="s">
        <v>393</v>
      </c>
      <c r="L262" s="437"/>
      <c r="M262" s="439">
        <v>8008</v>
      </c>
      <c r="N262" s="340" t="e">
        <f t="shared" si="4"/>
        <v>#VALUE!</v>
      </c>
      <c r="O262" s="439">
        <v>31</v>
      </c>
      <c r="P262" s="102" t="s">
        <v>744</v>
      </c>
      <c r="Q262" s="102"/>
    </row>
    <row r="263" spans="1:17" s="332" customFormat="1" ht="14" x14ac:dyDescent="0.2">
      <c r="A263" s="432" t="s">
        <v>303</v>
      </c>
      <c r="B263" s="433" t="s">
        <v>303</v>
      </c>
      <c r="C263" s="433">
        <v>2021</v>
      </c>
      <c r="D263" s="91" t="s">
        <v>347</v>
      </c>
      <c r="E263" s="434" t="s">
        <v>483</v>
      </c>
      <c r="F263" s="435" t="s">
        <v>307</v>
      </c>
      <c r="G263" s="436" t="s">
        <v>596</v>
      </c>
      <c r="H263" s="289" t="s">
        <v>705</v>
      </c>
      <c r="I263" s="433" t="s">
        <v>703</v>
      </c>
      <c r="J263" s="433" t="s">
        <v>706</v>
      </c>
      <c r="K263" s="433" t="s">
        <v>393</v>
      </c>
      <c r="L263" s="437"/>
      <c r="M263" s="439">
        <v>8008</v>
      </c>
      <c r="N263" s="340" t="e">
        <f t="shared" si="4"/>
        <v>#VALUE!</v>
      </c>
      <c r="O263" s="439">
        <v>31</v>
      </c>
      <c r="P263" s="102" t="s">
        <v>742</v>
      </c>
      <c r="Q263" s="102"/>
    </row>
    <row r="264" spans="1:17" s="332" customFormat="1" ht="14" x14ac:dyDescent="0.2">
      <c r="A264" s="432" t="s">
        <v>303</v>
      </c>
      <c r="B264" s="433" t="s">
        <v>303</v>
      </c>
      <c r="C264" s="433">
        <v>2021</v>
      </c>
      <c r="D264" s="91" t="s">
        <v>347</v>
      </c>
      <c r="E264" s="434" t="s">
        <v>483</v>
      </c>
      <c r="F264" s="435" t="s">
        <v>307</v>
      </c>
      <c r="G264" s="436" t="s">
        <v>596</v>
      </c>
      <c r="H264" s="289" t="s">
        <v>709</v>
      </c>
      <c r="I264" s="433" t="s">
        <v>703</v>
      </c>
      <c r="J264" s="433" t="s">
        <v>704</v>
      </c>
      <c r="K264" s="433" t="s">
        <v>393</v>
      </c>
      <c r="L264" s="437"/>
      <c r="M264" s="439">
        <v>525</v>
      </c>
      <c r="N264" s="340" t="e">
        <f t="shared" si="4"/>
        <v>#VALUE!</v>
      </c>
      <c r="O264" s="439">
        <v>4</v>
      </c>
      <c r="P264" s="102" t="s">
        <v>745</v>
      </c>
      <c r="Q264" s="102"/>
    </row>
    <row r="265" spans="1:17" s="332" customFormat="1" ht="14" x14ac:dyDescent="0.2">
      <c r="A265" s="432" t="s">
        <v>303</v>
      </c>
      <c r="B265" s="433" t="s">
        <v>303</v>
      </c>
      <c r="C265" s="433">
        <v>2021</v>
      </c>
      <c r="D265" s="91" t="s">
        <v>347</v>
      </c>
      <c r="E265" s="434" t="s">
        <v>483</v>
      </c>
      <c r="F265" s="435" t="s">
        <v>307</v>
      </c>
      <c r="G265" s="436" t="s">
        <v>596</v>
      </c>
      <c r="H265" s="289" t="s">
        <v>707</v>
      </c>
      <c r="I265" s="433" t="s">
        <v>703</v>
      </c>
      <c r="J265" s="433" t="s">
        <v>706</v>
      </c>
      <c r="K265" s="433" t="s">
        <v>393</v>
      </c>
      <c r="L265" s="437"/>
      <c r="M265" s="439">
        <v>525</v>
      </c>
      <c r="N265" s="340" t="e">
        <f t="shared" si="4"/>
        <v>#VALUE!</v>
      </c>
      <c r="O265" s="439">
        <v>4</v>
      </c>
      <c r="P265" s="102" t="s">
        <v>745</v>
      </c>
      <c r="Q265" s="102"/>
    </row>
    <row r="266" spans="1:17" s="332" customFormat="1" ht="14" x14ac:dyDescent="0.2">
      <c r="A266" s="432" t="s">
        <v>303</v>
      </c>
      <c r="B266" s="433" t="s">
        <v>303</v>
      </c>
      <c r="C266" s="433">
        <v>2021</v>
      </c>
      <c r="D266" s="91" t="s">
        <v>347</v>
      </c>
      <c r="E266" s="434" t="s">
        <v>483</v>
      </c>
      <c r="F266" s="435" t="s">
        <v>307</v>
      </c>
      <c r="G266" s="436" t="s">
        <v>596</v>
      </c>
      <c r="H266" s="289" t="s">
        <v>708</v>
      </c>
      <c r="I266" s="433" t="s">
        <v>703</v>
      </c>
      <c r="J266" s="433" t="s">
        <v>706</v>
      </c>
      <c r="K266" s="433" t="s">
        <v>393</v>
      </c>
      <c r="L266" s="437"/>
      <c r="M266" s="439">
        <v>525</v>
      </c>
      <c r="N266" s="340" t="e">
        <f t="shared" si="4"/>
        <v>#VALUE!</v>
      </c>
      <c r="O266" s="439">
        <v>4</v>
      </c>
      <c r="P266" s="102" t="s">
        <v>745</v>
      </c>
      <c r="Q266" s="102"/>
    </row>
    <row r="267" spans="1:17" s="332" customFormat="1" ht="28" x14ac:dyDescent="0.2">
      <c r="A267" s="432" t="s">
        <v>303</v>
      </c>
      <c r="B267" s="433" t="s">
        <v>303</v>
      </c>
      <c r="C267" s="433">
        <v>2021</v>
      </c>
      <c r="D267" s="91" t="s">
        <v>347</v>
      </c>
      <c r="E267" s="434" t="s">
        <v>483</v>
      </c>
      <c r="F267" s="435" t="s">
        <v>307</v>
      </c>
      <c r="G267" s="436" t="s">
        <v>596</v>
      </c>
      <c r="H267" s="289" t="s">
        <v>702</v>
      </c>
      <c r="I267" s="433" t="s">
        <v>712</v>
      </c>
      <c r="J267" s="433" t="s">
        <v>713</v>
      </c>
      <c r="K267" s="433" t="s">
        <v>393</v>
      </c>
      <c r="L267" s="437" t="s">
        <v>714</v>
      </c>
      <c r="M267" s="439"/>
      <c r="N267" s="340" t="e">
        <f t="shared" si="4"/>
        <v>#VALUE!</v>
      </c>
      <c r="O267" s="439"/>
      <c r="P267" s="102"/>
      <c r="Q267" s="102" t="s">
        <v>1693</v>
      </c>
    </row>
    <row r="268" spans="1:17" s="332" customFormat="1" ht="28" x14ac:dyDescent="0.2">
      <c r="A268" s="432" t="s">
        <v>303</v>
      </c>
      <c r="B268" s="433" t="s">
        <v>303</v>
      </c>
      <c r="C268" s="433">
        <v>2021</v>
      </c>
      <c r="D268" s="91" t="s">
        <v>347</v>
      </c>
      <c r="E268" s="434" t="s">
        <v>483</v>
      </c>
      <c r="F268" s="435" t="s">
        <v>307</v>
      </c>
      <c r="G268" s="436" t="s">
        <v>596</v>
      </c>
      <c r="H268" s="289" t="s">
        <v>705</v>
      </c>
      <c r="I268" s="433" t="s">
        <v>712</v>
      </c>
      <c r="J268" s="433" t="s">
        <v>713</v>
      </c>
      <c r="K268" s="433" t="s">
        <v>393</v>
      </c>
      <c r="L268" s="437" t="s">
        <v>714</v>
      </c>
      <c r="M268" s="439"/>
      <c r="N268" s="340" t="e">
        <f t="shared" si="4"/>
        <v>#VALUE!</v>
      </c>
      <c r="O268" s="439"/>
      <c r="P268" s="102"/>
      <c r="Q268" s="102" t="s">
        <v>1693</v>
      </c>
    </row>
    <row r="269" spans="1:17" s="332" customFormat="1" ht="28" x14ac:dyDescent="0.2">
      <c r="A269" s="432" t="s">
        <v>303</v>
      </c>
      <c r="B269" s="433" t="s">
        <v>303</v>
      </c>
      <c r="C269" s="433">
        <v>2021</v>
      </c>
      <c r="D269" s="91" t="s">
        <v>347</v>
      </c>
      <c r="E269" s="434" t="s">
        <v>483</v>
      </c>
      <c r="F269" s="435" t="s">
        <v>307</v>
      </c>
      <c r="G269" s="436" t="s">
        <v>596</v>
      </c>
      <c r="H269" s="289" t="s">
        <v>709</v>
      </c>
      <c r="I269" s="433" t="s">
        <v>712</v>
      </c>
      <c r="J269" s="433" t="s">
        <v>713</v>
      </c>
      <c r="K269" s="433" t="s">
        <v>393</v>
      </c>
      <c r="L269" s="437" t="s">
        <v>714</v>
      </c>
      <c r="M269" s="439"/>
      <c r="N269" s="340" t="e">
        <f t="shared" si="4"/>
        <v>#VALUE!</v>
      </c>
      <c r="O269" s="439"/>
      <c r="P269" s="102"/>
      <c r="Q269" s="102" t="s">
        <v>1693</v>
      </c>
    </row>
    <row r="270" spans="1:17" s="332" customFormat="1" ht="28" x14ac:dyDescent="0.2">
      <c r="A270" s="432" t="s">
        <v>303</v>
      </c>
      <c r="B270" s="433" t="s">
        <v>303</v>
      </c>
      <c r="C270" s="433">
        <v>2021</v>
      </c>
      <c r="D270" s="91" t="s">
        <v>347</v>
      </c>
      <c r="E270" s="434" t="s">
        <v>483</v>
      </c>
      <c r="F270" s="435" t="s">
        <v>307</v>
      </c>
      <c r="G270" s="436" t="s">
        <v>596</v>
      </c>
      <c r="H270" s="289" t="s">
        <v>707</v>
      </c>
      <c r="I270" s="433" t="s">
        <v>712</v>
      </c>
      <c r="J270" s="433" t="s">
        <v>713</v>
      </c>
      <c r="K270" s="433" t="s">
        <v>393</v>
      </c>
      <c r="L270" s="437" t="s">
        <v>714</v>
      </c>
      <c r="M270" s="439"/>
      <c r="N270" s="340" t="e">
        <f t="shared" si="4"/>
        <v>#VALUE!</v>
      </c>
      <c r="O270" s="439"/>
      <c r="P270" s="102"/>
      <c r="Q270" s="102" t="s">
        <v>1693</v>
      </c>
    </row>
    <row r="271" spans="1:17" s="332" customFormat="1" ht="28" x14ac:dyDescent="0.2">
      <c r="A271" s="432" t="s">
        <v>303</v>
      </c>
      <c r="B271" s="433" t="s">
        <v>303</v>
      </c>
      <c r="C271" s="433">
        <v>2021</v>
      </c>
      <c r="D271" s="91" t="s">
        <v>347</v>
      </c>
      <c r="E271" s="434" t="s">
        <v>483</v>
      </c>
      <c r="F271" s="435" t="s">
        <v>307</v>
      </c>
      <c r="G271" s="436" t="s">
        <v>596</v>
      </c>
      <c r="H271" s="289" t="s">
        <v>708</v>
      </c>
      <c r="I271" s="433" t="s">
        <v>712</v>
      </c>
      <c r="J271" s="433" t="s">
        <v>713</v>
      </c>
      <c r="K271" s="433" t="s">
        <v>393</v>
      </c>
      <c r="L271" s="437" t="s">
        <v>714</v>
      </c>
      <c r="M271" s="439"/>
      <c r="N271" s="340" t="e">
        <f t="shared" si="4"/>
        <v>#VALUE!</v>
      </c>
      <c r="O271" s="439"/>
      <c r="P271" s="102"/>
      <c r="Q271" s="102" t="s">
        <v>1693</v>
      </c>
    </row>
    <row r="272" spans="1:17" s="332" customFormat="1" ht="28" x14ac:dyDescent="0.2">
      <c r="A272" s="432" t="s">
        <v>303</v>
      </c>
      <c r="B272" s="433" t="s">
        <v>303</v>
      </c>
      <c r="C272" s="433">
        <v>2021</v>
      </c>
      <c r="D272" s="91" t="s">
        <v>347</v>
      </c>
      <c r="E272" s="434" t="s">
        <v>483</v>
      </c>
      <c r="F272" s="435" t="s">
        <v>307</v>
      </c>
      <c r="G272" s="436" t="s">
        <v>596</v>
      </c>
      <c r="H272" s="289" t="s">
        <v>725</v>
      </c>
      <c r="I272" s="433" t="s">
        <v>712</v>
      </c>
      <c r="J272" s="433" t="s">
        <v>713</v>
      </c>
      <c r="K272" s="433" t="s">
        <v>393</v>
      </c>
      <c r="L272" s="437" t="s">
        <v>714</v>
      </c>
      <c r="M272" s="439"/>
      <c r="N272" s="340" t="e">
        <f t="shared" si="4"/>
        <v>#VALUE!</v>
      </c>
      <c r="O272" s="439"/>
      <c r="P272" s="102"/>
      <c r="Q272" s="102" t="s">
        <v>1693</v>
      </c>
    </row>
    <row r="273" spans="1:17" s="332" customFormat="1" ht="14" x14ac:dyDescent="0.2">
      <c r="A273" s="432" t="s">
        <v>303</v>
      </c>
      <c r="B273" s="433" t="s">
        <v>303</v>
      </c>
      <c r="C273" s="433">
        <v>2021</v>
      </c>
      <c r="D273" s="91" t="s">
        <v>333</v>
      </c>
      <c r="E273" s="434" t="s">
        <v>601</v>
      </c>
      <c r="F273" s="435" t="s">
        <v>602</v>
      </c>
      <c r="G273" s="436" t="s">
        <v>607</v>
      </c>
      <c r="H273" s="289" t="s">
        <v>702</v>
      </c>
      <c r="I273" s="433" t="s">
        <v>703</v>
      </c>
      <c r="J273" s="433" t="s">
        <v>704</v>
      </c>
      <c r="K273" s="433" t="s">
        <v>393</v>
      </c>
      <c r="L273" s="437" t="s">
        <v>727</v>
      </c>
      <c r="M273" s="439">
        <v>5128</v>
      </c>
      <c r="N273" s="340" t="e">
        <f t="shared" si="4"/>
        <v>#VALUE!</v>
      </c>
      <c r="O273" s="439">
        <v>30</v>
      </c>
      <c r="P273" s="102" t="s">
        <v>744</v>
      </c>
      <c r="Q273" s="102"/>
    </row>
    <row r="274" spans="1:17" s="332" customFormat="1" ht="14" x14ac:dyDescent="0.2">
      <c r="A274" s="432" t="s">
        <v>303</v>
      </c>
      <c r="B274" s="433" t="s">
        <v>303</v>
      </c>
      <c r="C274" s="433">
        <v>2021</v>
      </c>
      <c r="D274" s="91" t="s">
        <v>333</v>
      </c>
      <c r="E274" s="434" t="s">
        <v>601</v>
      </c>
      <c r="F274" s="435" t="s">
        <v>602</v>
      </c>
      <c r="G274" s="436" t="s">
        <v>607</v>
      </c>
      <c r="H274" s="289" t="s">
        <v>705</v>
      </c>
      <c r="I274" s="433" t="s">
        <v>703</v>
      </c>
      <c r="J274" s="433" t="s">
        <v>706</v>
      </c>
      <c r="K274" s="433" t="s">
        <v>393</v>
      </c>
      <c r="L274" s="437" t="s">
        <v>724</v>
      </c>
      <c r="M274" s="439">
        <v>5128</v>
      </c>
      <c r="N274" s="340" t="e">
        <f t="shared" si="4"/>
        <v>#VALUE!</v>
      </c>
      <c r="O274" s="439">
        <v>30</v>
      </c>
      <c r="P274" s="102" t="s">
        <v>742</v>
      </c>
      <c r="Q274" s="102"/>
    </row>
    <row r="275" spans="1:17" s="332" customFormat="1" ht="14" x14ac:dyDescent="0.2">
      <c r="A275" s="432" t="s">
        <v>303</v>
      </c>
      <c r="B275" s="433" t="s">
        <v>303</v>
      </c>
      <c r="C275" s="433">
        <v>2021</v>
      </c>
      <c r="D275" s="91" t="s">
        <v>333</v>
      </c>
      <c r="E275" s="434" t="s">
        <v>601</v>
      </c>
      <c r="F275" s="435" t="s">
        <v>602</v>
      </c>
      <c r="G275" s="436" t="s">
        <v>607</v>
      </c>
      <c r="H275" s="289" t="s">
        <v>709</v>
      </c>
      <c r="I275" s="433" t="s">
        <v>703</v>
      </c>
      <c r="J275" s="433" t="s">
        <v>704</v>
      </c>
      <c r="K275" s="433" t="s">
        <v>393</v>
      </c>
      <c r="L275" s="437" t="s">
        <v>724</v>
      </c>
      <c r="M275" s="439">
        <v>293</v>
      </c>
      <c r="N275" s="340" t="e">
        <f t="shared" si="4"/>
        <v>#VALUE!</v>
      </c>
      <c r="O275" s="439"/>
      <c r="P275" s="102" t="s">
        <v>745</v>
      </c>
      <c r="Q275" s="102"/>
    </row>
    <row r="276" spans="1:17" s="332" customFormat="1" ht="42" x14ac:dyDescent="0.2">
      <c r="A276" s="432" t="s">
        <v>303</v>
      </c>
      <c r="B276" s="460" t="s">
        <v>728</v>
      </c>
      <c r="C276" s="433">
        <v>2021</v>
      </c>
      <c r="D276" s="91" t="s">
        <v>661</v>
      </c>
      <c r="E276" s="434" t="s">
        <v>630</v>
      </c>
      <c r="F276" s="435" t="s">
        <v>631</v>
      </c>
      <c r="G276" s="436" t="s">
        <v>729</v>
      </c>
      <c r="H276" s="461" t="s">
        <v>702</v>
      </c>
      <c r="I276" s="433" t="s">
        <v>730</v>
      </c>
      <c r="J276" s="433" t="s">
        <v>731</v>
      </c>
      <c r="K276" s="433" t="s">
        <v>393</v>
      </c>
      <c r="L276" s="437" t="s">
        <v>732</v>
      </c>
      <c r="M276" s="102"/>
      <c r="N276" s="340" t="e">
        <f t="shared" si="4"/>
        <v>#VALUE!</v>
      </c>
      <c r="O276" s="102"/>
      <c r="P276" s="102"/>
      <c r="Q276" s="102"/>
    </row>
    <row r="277" spans="1:17" s="332" customFormat="1" ht="42" x14ac:dyDescent="0.2">
      <c r="A277" s="432" t="s">
        <v>303</v>
      </c>
      <c r="B277" s="460" t="s">
        <v>728</v>
      </c>
      <c r="C277" s="433">
        <v>2021</v>
      </c>
      <c r="D277" s="91" t="s">
        <v>661</v>
      </c>
      <c r="E277" s="434" t="s">
        <v>630</v>
      </c>
      <c r="F277" s="435" t="s">
        <v>631</v>
      </c>
      <c r="G277" s="436" t="s">
        <v>729</v>
      </c>
      <c r="H277" s="461" t="s">
        <v>733</v>
      </c>
      <c r="I277" s="433" t="s">
        <v>730</v>
      </c>
      <c r="J277" s="433" t="s">
        <v>734</v>
      </c>
      <c r="K277" s="433" t="s">
        <v>393</v>
      </c>
      <c r="L277" s="437" t="s">
        <v>732</v>
      </c>
      <c r="M277" s="102"/>
      <c r="N277" s="340" t="e">
        <f t="shared" si="4"/>
        <v>#VALUE!</v>
      </c>
      <c r="O277" s="102"/>
      <c r="P277" s="102"/>
      <c r="Q277" s="102"/>
    </row>
    <row r="278" spans="1:17" s="332" customFormat="1" ht="42" x14ac:dyDescent="0.2">
      <c r="A278" s="432" t="s">
        <v>303</v>
      </c>
      <c r="B278" s="460" t="s">
        <v>728</v>
      </c>
      <c r="C278" s="433">
        <v>2021</v>
      </c>
      <c r="D278" s="91" t="s">
        <v>661</v>
      </c>
      <c r="E278" s="434" t="s">
        <v>630</v>
      </c>
      <c r="F278" s="435" t="s">
        <v>631</v>
      </c>
      <c r="G278" s="436" t="s">
        <v>735</v>
      </c>
      <c r="H278" s="461" t="s">
        <v>702</v>
      </c>
      <c r="I278" s="433" t="s">
        <v>730</v>
      </c>
      <c r="J278" s="433" t="s">
        <v>731</v>
      </c>
      <c r="K278" s="433" t="s">
        <v>393</v>
      </c>
      <c r="L278" s="437" t="s">
        <v>732</v>
      </c>
      <c r="M278" s="102"/>
      <c r="N278" s="340" t="e">
        <f t="shared" si="4"/>
        <v>#VALUE!</v>
      </c>
      <c r="O278" s="102"/>
      <c r="P278" s="102"/>
      <c r="Q278" s="102"/>
    </row>
    <row r="279" spans="1:17" s="332" customFormat="1" ht="42" x14ac:dyDescent="0.2">
      <c r="A279" s="432" t="s">
        <v>303</v>
      </c>
      <c r="B279" s="460" t="s">
        <v>728</v>
      </c>
      <c r="C279" s="433">
        <v>2021</v>
      </c>
      <c r="D279" s="91" t="s">
        <v>661</v>
      </c>
      <c r="E279" s="434" t="s">
        <v>630</v>
      </c>
      <c r="F279" s="435" t="s">
        <v>631</v>
      </c>
      <c r="G279" s="436" t="s">
        <v>735</v>
      </c>
      <c r="H279" s="461" t="s">
        <v>733</v>
      </c>
      <c r="I279" s="433" t="s">
        <v>730</v>
      </c>
      <c r="J279" s="433" t="s">
        <v>734</v>
      </c>
      <c r="K279" s="433" t="s">
        <v>393</v>
      </c>
      <c r="L279" s="437" t="s">
        <v>732</v>
      </c>
      <c r="M279" s="102"/>
      <c r="N279" s="340" t="e">
        <f t="shared" si="4"/>
        <v>#VALUE!</v>
      </c>
      <c r="O279" s="102"/>
      <c r="P279" s="102"/>
      <c r="Q279" s="102"/>
    </row>
    <row r="280" spans="1:17" s="332" customFormat="1" ht="42" x14ac:dyDescent="0.2">
      <c r="A280" s="432" t="s">
        <v>303</v>
      </c>
      <c r="B280" s="460" t="s">
        <v>728</v>
      </c>
      <c r="C280" s="433">
        <v>2021</v>
      </c>
      <c r="D280" s="91" t="s">
        <v>574</v>
      </c>
      <c r="E280" s="434" t="s">
        <v>630</v>
      </c>
      <c r="F280" s="435" t="s">
        <v>631</v>
      </c>
      <c r="G280" s="436" t="s">
        <v>729</v>
      </c>
      <c r="H280" s="461" t="s">
        <v>702</v>
      </c>
      <c r="I280" s="433" t="s">
        <v>730</v>
      </c>
      <c r="J280" s="433" t="s">
        <v>731</v>
      </c>
      <c r="K280" s="433" t="s">
        <v>393</v>
      </c>
      <c r="L280" s="437" t="s">
        <v>732</v>
      </c>
      <c r="M280" s="102"/>
      <c r="N280" s="340" t="e">
        <f t="shared" si="4"/>
        <v>#VALUE!</v>
      </c>
      <c r="O280" s="102"/>
      <c r="P280" s="102"/>
      <c r="Q280" s="102"/>
    </row>
    <row r="281" spans="1:17" s="332" customFormat="1" ht="42" x14ac:dyDescent="0.2">
      <c r="A281" s="432" t="s">
        <v>303</v>
      </c>
      <c r="B281" s="460" t="s">
        <v>728</v>
      </c>
      <c r="C281" s="433">
        <v>2021</v>
      </c>
      <c r="D281" s="91" t="s">
        <v>574</v>
      </c>
      <c r="E281" s="434" t="s">
        <v>630</v>
      </c>
      <c r="F281" s="435" t="s">
        <v>631</v>
      </c>
      <c r="G281" s="436" t="s">
        <v>729</v>
      </c>
      <c r="H281" s="461" t="s">
        <v>733</v>
      </c>
      <c r="I281" s="433" t="s">
        <v>730</v>
      </c>
      <c r="J281" s="433" t="s">
        <v>734</v>
      </c>
      <c r="K281" s="433" t="s">
        <v>393</v>
      </c>
      <c r="L281" s="437" t="s">
        <v>732</v>
      </c>
      <c r="M281" s="102"/>
      <c r="N281" s="340" t="e">
        <f t="shared" si="4"/>
        <v>#VALUE!</v>
      </c>
      <c r="O281" s="102"/>
      <c r="P281" s="102"/>
      <c r="Q281" s="102"/>
    </row>
    <row r="282" spans="1:17" s="332" customFormat="1" ht="42" x14ac:dyDescent="0.2">
      <c r="A282" s="432" t="s">
        <v>303</v>
      </c>
      <c r="B282" s="460" t="s">
        <v>728</v>
      </c>
      <c r="C282" s="433">
        <v>2021</v>
      </c>
      <c r="D282" s="91" t="s">
        <v>666</v>
      </c>
      <c r="E282" s="434" t="s">
        <v>630</v>
      </c>
      <c r="F282" s="435" t="s">
        <v>631</v>
      </c>
      <c r="G282" s="436" t="s">
        <v>729</v>
      </c>
      <c r="H282" s="461" t="s">
        <v>702</v>
      </c>
      <c r="I282" s="433" t="s">
        <v>730</v>
      </c>
      <c r="J282" s="433" t="s">
        <v>731</v>
      </c>
      <c r="K282" s="433" t="s">
        <v>393</v>
      </c>
      <c r="L282" s="437" t="s">
        <v>732</v>
      </c>
      <c r="M282" s="102"/>
      <c r="N282" s="340" t="e">
        <f t="shared" si="4"/>
        <v>#VALUE!</v>
      </c>
      <c r="O282" s="102"/>
      <c r="P282" s="102"/>
      <c r="Q282" s="102"/>
    </row>
    <row r="283" spans="1:17" s="332" customFormat="1" ht="42" x14ac:dyDescent="0.2">
      <c r="A283" s="432" t="s">
        <v>303</v>
      </c>
      <c r="B283" s="460" t="s">
        <v>728</v>
      </c>
      <c r="C283" s="433">
        <v>2021</v>
      </c>
      <c r="D283" s="91" t="s">
        <v>666</v>
      </c>
      <c r="E283" s="434" t="s">
        <v>630</v>
      </c>
      <c r="F283" s="435" t="s">
        <v>631</v>
      </c>
      <c r="G283" s="436" t="s">
        <v>729</v>
      </c>
      <c r="H283" s="461" t="s">
        <v>733</v>
      </c>
      <c r="I283" s="433" t="s">
        <v>730</v>
      </c>
      <c r="J283" s="433" t="s">
        <v>734</v>
      </c>
      <c r="K283" s="433" t="s">
        <v>393</v>
      </c>
      <c r="L283" s="437" t="s">
        <v>732</v>
      </c>
      <c r="M283" s="102"/>
      <c r="N283" s="340" t="e">
        <f t="shared" si="4"/>
        <v>#VALUE!</v>
      </c>
      <c r="O283" s="102"/>
      <c r="P283" s="102"/>
      <c r="Q283" s="102"/>
    </row>
    <row r="284" spans="1:17" s="332" customFormat="1" ht="42" x14ac:dyDescent="0.2">
      <c r="A284" s="432" t="s">
        <v>303</v>
      </c>
      <c r="B284" s="460" t="s">
        <v>728</v>
      </c>
      <c r="C284" s="433">
        <v>2021</v>
      </c>
      <c r="D284" s="91" t="s">
        <v>666</v>
      </c>
      <c r="E284" s="434" t="s">
        <v>630</v>
      </c>
      <c r="F284" s="435" t="s">
        <v>631</v>
      </c>
      <c r="G284" s="436" t="s">
        <v>735</v>
      </c>
      <c r="H284" s="461" t="s">
        <v>702</v>
      </c>
      <c r="I284" s="433" t="s">
        <v>730</v>
      </c>
      <c r="J284" s="433" t="s">
        <v>731</v>
      </c>
      <c r="K284" s="433" t="s">
        <v>393</v>
      </c>
      <c r="L284" s="437" t="s">
        <v>732</v>
      </c>
      <c r="M284" s="102"/>
      <c r="N284" s="340" t="e">
        <f t="shared" si="4"/>
        <v>#VALUE!</v>
      </c>
      <c r="O284" s="102"/>
      <c r="P284" s="102"/>
      <c r="Q284" s="102"/>
    </row>
    <row r="285" spans="1:17" s="332" customFormat="1" ht="42" x14ac:dyDescent="0.2">
      <c r="A285" s="432" t="s">
        <v>303</v>
      </c>
      <c r="B285" s="460" t="s">
        <v>728</v>
      </c>
      <c r="C285" s="433">
        <v>2021</v>
      </c>
      <c r="D285" s="91" t="s">
        <v>666</v>
      </c>
      <c r="E285" s="434" t="s">
        <v>630</v>
      </c>
      <c r="F285" s="435" t="s">
        <v>631</v>
      </c>
      <c r="G285" s="436" t="s">
        <v>735</v>
      </c>
      <c r="H285" s="461" t="s">
        <v>733</v>
      </c>
      <c r="I285" s="433" t="s">
        <v>730</v>
      </c>
      <c r="J285" s="433" t="s">
        <v>734</v>
      </c>
      <c r="K285" s="433" t="s">
        <v>393</v>
      </c>
      <c r="L285" s="437" t="s">
        <v>732</v>
      </c>
      <c r="M285" s="102"/>
      <c r="N285" s="340" t="e">
        <f t="shared" si="4"/>
        <v>#VALUE!</v>
      </c>
      <c r="O285" s="102"/>
      <c r="P285" s="102"/>
      <c r="Q285" s="102"/>
    </row>
    <row r="286" spans="1:17" s="332" customFormat="1" ht="42" x14ac:dyDescent="0.2">
      <c r="A286" s="432" t="s">
        <v>303</v>
      </c>
      <c r="B286" s="460" t="s">
        <v>728</v>
      </c>
      <c r="C286" s="433">
        <v>2021</v>
      </c>
      <c r="D286" s="91" t="s">
        <v>347</v>
      </c>
      <c r="E286" s="434" t="s">
        <v>630</v>
      </c>
      <c r="F286" s="435" t="s">
        <v>631</v>
      </c>
      <c r="G286" s="436" t="s">
        <v>729</v>
      </c>
      <c r="H286" s="461" t="s">
        <v>702</v>
      </c>
      <c r="I286" s="433" t="s">
        <v>730</v>
      </c>
      <c r="J286" s="433" t="s">
        <v>731</v>
      </c>
      <c r="K286" s="433" t="s">
        <v>393</v>
      </c>
      <c r="L286" s="437" t="s">
        <v>732</v>
      </c>
      <c r="M286" s="102"/>
      <c r="N286" s="340" t="e">
        <f t="shared" si="4"/>
        <v>#VALUE!</v>
      </c>
      <c r="O286" s="102"/>
      <c r="P286" s="102"/>
      <c r="Q286" s="102"/>
    </row>
    <row r="287" spans="1:17" s="332" customFormat="1" ht="42" x14ac:dyDescent="0.2">
      <c r="A287" s="432" t="s">
        <v>303</v>
      </c>
      <c r="B287" s="460" t="s">
        <v>728</v>
      </c>
      <c r="C287" s="433">
        <v>2021</v>
      </c>
      <c r="D287" s="91" t="s">
        <v>347</v>
      </c>
      <c r="E287" s="434" t="s">
        <v>630</v>
      </c>
      <c r="F287" s="435" t="s">
        <v>631</v>
      </c>
      <c r="G287" s="436" t="s">
        <v>729</v>
      </c>
      <c r="H287" s="461" t="s">
        <v>733</v>
      </c>
      <c r="I287" s="433" t="s">
        <v>730</v>
      </c>
      <c r="J287" s="433" t="s">
        <v>734</v>
      </c>
      <c r="K287" s="433" t="s">
        <v>393</v>
      </c>
      <c r="L287" s="437" t="s">
        <v>732</v>
      </c>
      <c r="M287" s="102"/>
      <c r="N287" s="340" t="e">
        <f t="shared" si="4"/>
        <v>#VALUE!</v>
      </c>
      <c r="O287" s="102"/>
      <c r="P287" s="102"/>
      <c r="Q287" s="102"/>
    </row>
    <row r="288" spans="1:17" s="332" customFormat="1" ht="42" x14ac:dyDescent="0.2">
      <c r="A288" s="432" t="s">
        <v>303</v>
      </c>
      <c r="B288" s="460" t="s">
        <v>728</v>
      </c>
      <c r="C288" s="433">
        <v>2021</v>
      </c>
      <c r="D288" s="91" t="s">
        <v>347</v>
      </c>
      <c r="E288" s="434" t="s">
        <v>630</v>
      </c>
      <c r="F288" s="435" t="s">
        <v>631</v>
      </c>
      <c r="G288" s="436" t="s">
        <v>735</v>
      </c>
      <c r="H288" s="461" t="s">
        <v>702</v>
      </c>
      <c r="I288" s="433" t="s">
        <v>730</v>
      </c>
      <c r="J288" s="433" t="s">
        <v>731</v>
      </c>
      <c r="K288" s="433" t="s">
        <v>393</v>
      </c>
      <c r="L288" s="437" t="s">
        <v>732</v>
      </c>
      <c r="M288" s="102"/>
      <c r="N288" s="340" t="e">
        <f t="shared" si="4"/>
        <v>#VALUE!</v>
      </c>
      <c r="O288" s="102"/>
      <c r="P288" s="102"/>
      <c r="Q288" s="102"/>
    </row>
    <row r="289" spans="1:17" s="332" customFormat="1" ht="42" x14ac:dyDescent="0.2">
      <c r="A289" s="432" t="s">
        <v>303</v>
      </c>
      <c r="B289" s="460" t="s">
        <v>728</v>
      </c>
      <c r="C289" s="433">
        <v>2021</v>
      </c>
      <c r="D289" s="91" t="s">
        <v>347</v>
      </c>
      <c r="E289" s="434" t="s">
        <v>630</v>
      </c>
      <c r="F289" s="435" t="s">
        <v>631</v>
      </c>
      <c r="G289" s="436" t="s">
        <v>735</v>
      </c>
      <c r="H289" s="461" t="s">
        <v>733</v>
      </c>
      <c r="I289" s="433" t="s">
        <v>730</v>
      </c>
      <c r="J289" s="433" t="s">
        <v>734</v>
      </c>
      <c r="K289" s="433" t="s">
        <v>393</v>
      </c>
      <c r="L289" s="437" t="s">
        <v>732</v>
      </c>
      <c r="M289" s="102"/>
      <c r="N289" s="340" t="e">
        <f t="shared" ref="N289:N291" si="5">100*M289/J289</f>
        <v>#VALUE!</v>
      </c>
      <c r="O289" s="102"/>
      <c r="P289" s="102"/>
      <c r="Q289" s="102"/>
    </row>
    <row r="290" spans="1:17" s="332" customFormat="1" ht="28" x14ac:dyDescent="0.2">
      <c r="A290" s="432" t="s">
        <v>303</v>
      </c>
      <c r="B290" s="460" t="s">
        <v>736</v>
      </c>
      <c r="C290" s="433">
        <v>2021</v>
      </c>
      <c r="D290" s="91" t="s">
        <v>675</v>
      </c>
      <c r="E290" s="434" t="s">
        <v>630</v>
      </c>
      <c r="F290" s="435" t="s">
        <v>676</v>
      </c>
      <c r="G290" s="436" t="s">
        <v>677</v>
      </c>
      <c r="H290" s="461" t="s">
        <v>702</v>
      </c>
      <c r="I290" s="433" t="s">
        <v>730</v>
      </c>
      <c r="J290" s="433" t="s">
        <v>737</v>
      </c>
      <c r="K290" s="433" t="s">
        <v>393</v>
      </c>
      <c r="L290" s="437" t="s">
        <v>738</v>
      </c>
      <c r="M290" s="102"/>
      <c r="N290" s="340" t="e">
        <f t="shared" si="5"/>
        <v>#VALUE!</v>
      </c>
      <c r="O290" s="102"/>
      <c r="P290" s="102"/>
      <c r="Q290" s="102"/>
    </row>
    <row r="291" spans="1:17" s="332" customFormat="1" ht="28" x14ac:dyDescent="0.2">
      <c r="A291" s="432" t="s">
        <v>303</v>
      </c>
      <c r="B291" s="460" t="s">
        <v>736</v>
      </c>
      <c r="C291" s="433">
        <v>2021</v>
      </c>
      <c r="D291" s="91" t="s">
        <v>675</v>
      </c>
      <c r="E291" s="434" t="s">
        <v>630</v>
      </c>
      <c r="F291" s="435" t="s">
        <v>676</v>
      </c>
      <c r="G291" s="436" t="s">
        <v>677</v>
      </c>
      <c r="H291" s="461" t="s">
        <v>739</v>
      </c>
      <c r="I291" s="433" t="s">
        <v>730</v>
      </c>
      <c r="J291" s="433" t="s">
        <v>740</v>
      </c>
      <c r="K291" s="433" t="s">
        <v>393</v>
      </c>
      <c r="L291" s="437" t="s">
        <v>738</v>
      </c>
      <c r="M291" s="102"/>
      <c r="N291" s="340" t="e">
        <f t="shared" si="5"/>
        <v>#VALUE!</v>
      </c>
      <c r="O291" s="102"/>
      <c r="P291" s="102"/>
      <c r="Q291" s="102"/>
    </row>
  </sheetData>
  <dataValidations count="2">
    <dataValidation type="list" allowBlank="1" showInputMessage="1" showErrorMessage="1" sqref="E28:F32" xr:uid="{5A47C0CC-99A0-2F48-ADE3-2A449B9390C6}">
      <formula1>#REF!</formula1>
      <formula2>0</formula2>
    </dataValidation>
    <dataValidation type="textLength" showInputMessage="1" showErrorMessage="1" sqref="H33:H36 H38:H41 H43:H46 H48:H51 H53:H56 H58:H61 H63:H65 H69:H70 H73:H76 H83:H86 H108:H114 H98:H101 H103:H106 H120:H123 H125:H128 H130:H133 H135 H137:H138 H140:H141 H78:H81 H116:H118 H93:H96 H88:H91" xr:uid="{5FE10F4B-639C-7441-8684-3FF737DF3FCA}">
      <formula1>0</formula1>
      <formula2>150</formula2>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5B8F4-655B-F241-BD65-5846880B45D0}">
  <dimension ref="A1:Y15"/>
  <sheetViews>
    <sheetView topLeftCell="A8" zoomScale="110" zoomScaleNormal="110" workbookViewId="0">
      <selection activeCell="E13" sqref="E13"/>
    </sheetView>
  </sheetViews>
  <sheetFormatPr baseColWidth="10" defaultColWidth="9.1640625" defaultRowHeight="13" x14ac:dyDescent="0.15"/>
  <cols>
    <col min="1" max="1" width="9.1640625" style="14"/>
    <col min="2" max="2" width="11.5" style="14" customWidth="1"/>
    <col min="3" max="3" width="11.83203125" style="14" customWidth="1"/>
    <col min="4" max="4" width="12.5" style="14" customWidth="1"/>
    <col min="5" max="5" width="18.5" style="14" bestFit="1" customWidth="1"/>
    <col min="6" max="6" width="14.5" style="14" customWidth="1"/>
    <col min="7" max="7" width="13.1640625" style="14" customWidth="1"/>
    <col min="8" max="8" width="13.5" style="14" customWidth="1"/>
    <col min="9" max="9" width="9.1640625" style="14"/>
    <col min="10" max="10" width="13.1640625" style="14" customWidth="1"/>
    <col min="11" max="11" width="12" style="14" bestFit="1" customWidth="1"/>
    <col min="12" max="12" width="32.5" style="14" customWidth="1"/>
    <col min="13" max="13" width="24.83203125" style="14" customWidth="1"/>
    <col min="14" max="14" width="14.83203125" style="14" customWidth="1"/>
    <col min="15" max="15" width="13.5" style="14" customWidth="1"/>
    <col min="16" max="16" width="14.5" style="14" customWidth="1"/>
    <col min="17" max="17" width="15.1640625" style="14" customWidth="1"/>
    <col min="18" max="18" width="15" style="14" customWidth="1"/>
    <col min="19" max="19" width="15.5" style="14" customWidth="1"/>
    <col min="20" max="20" width="13.1640625" style="14" customWidth="1"/>
    <col min="21" max="21" width="17.5" style="14" customWidth="1"/>
    <col min="22" max="22" width="12.5" style="14" customWidth="1"/>
    <col min="23" max="23" width="12.1640625" style="14" customWidth="1"/>
    <col min="24" max="25" width="11.5" style="14" customWidth="1"/>
    <col min="26" max="16384" width="9.1640625" style="14"/>
  </cols>
  <sheetData>
    <row r="1" spans="1:25" ht="14" thickBot="1" x14ac:dyDescent="0.2">
      <c r="A1" s="462" t="s">
        <v>38</v>
      </c>
      <c r="B1" s="5"/>
      <c r="C1" s="5"/>
      <c r="D1" s="5"/>
      <c r="E1" s="5"/>
      <c r="F1" s="5"/>
      <c r="G1" s="463"/>
      <c r="H1" s="5"/>
      <c r="I1" s="5"/>
      <c r="J1" s="5"/>
      <c r="K1" s="5"/>
      <c r="L1" s="5"/>
      <c r="M1" s="5"/>
      <c r="N1" s="5"/>
      <c r="O1" s="5"/>
      <c r="P1" s="5"/>
      <c r="Q1" s="5"/>
      <c r="R1" s="5"/>
      <c r="S1" s="5"/>
      <c r="T1" s="5"/>
      <c r="U1" s="5"/>
      <c r="V1" s="5"/>
      <c r="W1" s="5"/>
      <c r="X1" s="5"/>
      <c r="Y1" s="5"/>
    </row>
    <row r="2" spans="1:25" ht="14" thickBot="1" x14ac:dyDescent="0.2">
      <c r="A2" s="5"/>
      <c r="B2" s="5"/>
      <c r="C2" s="5"/>
      <c r="D2" s="5"/>
      <c r="E2" s="5"/>
      <c r="F2" s="5"/>
      <c r="G2" s="5"/>
      <c r="H2" s="5"/>
      <c r="I2" s="5"/>
      <c r="J2" s="5"/>
      <c r="K2" s="5"/>
      <c r="L2" s="5"/>
      <c r="M2" s="5"/>
      <c r="N2" s="5"/>
      <c r="O2" s="5"/>
      <c r="P2" s="5"/>
      <c r="Q2" s="5"/>
      <c r="R2" s="5"/>
      <c r="S2" s="5"/>
      <c r="T2" s="5"/>
      <c r="U2" s="5"/>
      <c r="V2" s="5"/>
      <c r="W2" s="5"/>
      <c r="X2" s="464" t="s">
        <v>1</v>
      </c>
      <c r="Y2" s="465" t="s">
        <v>2</v>
      </c>
    </row>
    <row r="3" spans="1:25" ht="14" thickBot="1" x14ac:dyDescent="0.2">
      <c r="A3" s="49"/>
      <c r="B3" s="49"/>
      <c r="C3" s="49"/>
      <c r="D3" s="49"/>
      <c r="E3" s="49"/>
      <c r="F3" s="49"/>
      <c r="G3" s="49"/>
      <c r="H3" s="49"/>
      <c r="I3" s="49"/>
      <c r="J3" s="49"/>
      <c r="K3" s="49"/>
      <c r="L3" s="49"/>
      <c r="M3" s="5"/>
      <c r="N3" s="49"/>
      <c r="O3" s="49"/>
      <c r="P3" s="49"/>
      <c r="Q3" s="49"/>
      <c r="R3" s="49"/>
      <c r="S3" s="49"/>
      <c r="T3" s="49"/>
      <c r="U3" s="49"/>
      <c r="V3" s="49"/>
      <c r="W3" s="5"/>
      <c r="X3" s="466" t="s">
        <v>3</v>
      </c>
      <c r="Y3" s="467">
        <v>2021</v>
      </c>
    </row>
    <row r="4" spans="1:25" ht="85" thickBot="1" x14ac:dyDescent="0.2">
      <c r="A4" s="557" t="s">
        <v>4</v>
      </c>
      <c r="B4" s="557" t="s">
        <v>28</v>
      </c>
      <c r="C4" s="557" t="s">
        <v>39</v>
      </c>
      <c r="D4" s="558" t="s">
        <v>8</v>
      </c>
      <c r="E4" s="557" t="s">
        <v>6</v>
      </c>
      <c r="F4" s="557" t="s">
        <v>40</v>
      </c>
      <c r="G4" s="559" t="s">
        <v>41</v>
      </c>
      <c r="H4" s="557" t="s">
        <v>42</v>
      </c>
      <c r="I4" s="557" t="s">
        <v>43</v>
      </c>
      <c r="J4" s="557" t="s">
        <v>44</v>
      </c>
      <c r="K4" s="557" t="s">
        <v>45</v>
      </c>
      <c r="L4" s="557" t="s">
        <v>46</v>
      </c>
      <c r="M4" s="557" t="s">
        <v>15</v>
      </c>
      <c r="N4" s="533" t="s">
        <v>47</v>
      </c>
      <c r="O4" s="533" t="s">
        <v>48</v>
      </c>
      <c r="P4" s="533" t="s">
        <v>19</v>
      </c>
      <c r="Q4" s="533" t="s">
        <v>49</v>
      </c>
      <c r="R4" s="533" t="s">
        <v>50</v>
      </c>
      <c r="S4" s="533" t="s">
        <v>51</v>
      </c>
      <c r="T4" s="533" t="s">
        <v>52</v>
      </c>
      <c r="U4" s="533" t="s">
        <v>53</v>
      </c>
      <c r="V4" s="533" t="s">
        <v>54</v>
      </c>
      <c r="W4" s="533" t="s">
        <v>55</v>
      </c>
      <c r="X4" s="533" t="s">
        <v>56</v>
      </c>
      <c r="Y4" s="533" t="s">
        <v>57</v>
      </c>
    </row>
    <row r="5" spans="1:25" ht="75.75" customHeight="1" x14ac:dyDescent="0.15">
      <c r="A5" s="468" t="s">
        <v>303</v>
      </c>
      <c r="B5" s="468">
        <v>2021</v>
      </c>
      <c r="C5" s="469" t="s">
        <v>748</v>
      </c>
      <c r="D5" s="468" t="s">
        <v>307</v>
      </c>
      <c r="E5" s="470" t="s">
        <v>318</v>
      </c>
      <c r="F5" s="468" t="s">
        <v>311</v>
      </c>
      <c r="G5" s="469"/>
      <c r="H5" s="468" t="s">
        <v>309</v>
      </c>
      <c r="I5" s="468" t="s">
        <v>311</v>
      </c>
      <c r="J5" s="468" t="s">
        <v>311</v>
      </c>
      <c r="K5" s="471" t="s">
        <v>309</v>
      </c>
      <c r="L5" s="471" t="s">
        <v>1696</v>
      </c>
      <c r="M5" s="472" t="s">
        <v>749</v>
      </c>
      <c r="N5" s="156" t="s">
        <v>2019</v>
      </c>
      <c r="O5" s="156" t="s">
        <v>750</v>
      </c>
      <c r="P5" s="156" t="s">
        <v>751</v>
      </c>
      <c r="Q5" s="156" t="s">
        <v>311</v>
      </c>
      <c r="R5" s="156" t="s">
        <v>311</v>
      </c>
      <c r="S5" s="156" t="s">
        <v>311</v>
      </c>
      <c r="T5" s="156" t="s">
        <v>311</v>
      </c>
      <c r="U5" s="156" t="s">
        <v>311</v>
      </c>
      <c r="V5" s="156" t="s">
        <v>309</v>
      </c>
      <c r="W5" s="156" t="s">
        <v>311</v>
      </c>
      <c r="X5" s="156" t="s">
        <v>311</v>
      </c>
      <c r="Y5" s="473"/>
    </row>
    <row r="6" spans="1:25" ht="98" x14ac:dyDescent="0.15">
      <c r="A6" s="468" t="s">
        <v>303</v>
      </c>
      <c r="B6" s="468">
        <v>2021</v>
      </c>
      <c r="C6" s="469" t="s">
        <v>748</v>
      </c>
      <c r="D6" s="433" t="s">
        <v>307</v>
      </c>
      <c r="E6" s="474" t="s">
        <v>305</v>
      </c>
      <c r="F6" s="433" t="s">
        <v>311</v>
      </c>
      <c r="G6" s="460"/>
      <c r="H6" s="468" t="s">
        <v>309</v>
      </c>
      <c r="I6" s="433" t="s">
        <v>311</v>
      </c>
      <c r="J6" s="433" t="s">
        <v>311</v>
      </c>
      <c r="K6" s="475" t="s">
        <v>309</v>
      </c>
      <c r="L6" s="471" t="s">
        <v>1697</v>
      </c>
      <c r="M6" s="472" t="s">
        <v>749</v>
      </c>
      <c r="N6" s="156" t="s">
        <v>2019</v>
      </c>
      <c r="O6" s="156" t="s">
        <v>750</v>
      </c>
      <c r="P6" s="156" t="s">
        <v>751</v>
      </c>
      <c r="Q6" s="156" t="s">
        <v>311</v>
      </c>
      <c r="R6" s="156" t="s">
        <v>311</v>
      </c>
      <c r="S6" s="156" t="s">
        <v>311</v>
      </c>
      <c r="T6" s="156" t="s">
        <v>311</v>
      </c>
      <c r="U6" s="156" t="s">
        <v>311</v>
      </c>
      <c r="V6" s="156" t="s">
        <v>309</v>
      </c>
      <c r="W6" s="156" t="s">
        <v>311</v>
      </c>
      <c r="X6" s="156" t="s">
        <v>311</v>
      </c>
      <c r="Y6" s="473"/>
    </row>
    <row r="7" spans="1:25" ht="84" x14ac:dyDescent="0.15">
      <c r="A7" s="468" t="s">
        <v>303</v>
      </c>
      <c r="B7" s="468">
        <v>2021</v>
      </c>
      <c r="C7" s="469" t="s">
        <v>748</v>
      </c>
      <c r="D7" s="433" t="s">
        <v>307</v>
      </c>
      <c r="E7" s="474" t="s">
        <v>336</v>
      </c>
      <c r="F7" s="433" t="s">
        <v>311</v>
      </c>
      <c r="G7" s="460" t="s">
        <v>752</v>
      </c>
      <c r="H7" s="468" t="s">
        <v>309</v>
      </c>
      <c r="I7" s="433" t="s">
        <v>309</v>
      </c>
      <c r="J7" s="433" t="s">
        <v>309</v>
      </c>
      <c r="K7" s="475" t="s">
        <v>309</v>
      </c>
      <c r="L7" s="471" t="s">
        <v>1698</v>
      </c>
      <c r="M7" s="472" t="s">
        <v>753</v>
      </c>
      <c r="N7" s="156" t="s">
        <v>2019</v>
      </c>
      <c r="O7" s="156" t="s">
        <v>750</v>
      </c>
      <c r="P7" s="156" t="s">
        <v>751</v>
      </c>
      <c r="Q7" s="156" t="s">
        <v>311</v>
      </c>
      <c r="R7" s="156" t="s">
        <v>311</v>
      </c>
      <c r="S7" s="156" t="s">
        <v>311</v>
      </c>
      <c r="T7" s="156" t="s">
        <v>309</v>
      </c>
      <c r="U7" s="156" t="s">
        <v>309</v>
      </c>
      <c r="V7" s="156" t="s">
        <v>309</v>
      </c>
      <c r="W7" s="156" t="s">
        <v>311</v>
      </c>
      <c r="X7" s="156" t="s">
        <v>311</v>
      </c>
      <c r="Y7" s="473"/>
    </row>
    <row r="8" spans="1:25" ht="84" x14ac:dyDescent="0.15">
      <c r="A8" s="468" t="s">
        <v>303</v>
      </c>
      <c r="B8" s="468">
        <v>2021</v>
      </c>
      <c r="C8" s="469" t="s">
        <v>748</v>
      </c>
      <c r="D8" s="433" t="s">
        <v>307</v>
      </c>
      <c r="E8" s="474" t="s">
        <v>425</v>
      </c>
      <c r="F8" s="433" t="s">
        <v>311</v>
      </c>
      <c r="G8" s="460"/>
      <c r="H8" s="468" t="s">
        <v>309</v>
      </c>
      <c r="I8" s="433" t="s">
        <v>311</v>
      </c>
      <c r="J8" s="433" t="s">
        <v>311</v>
      </c>
      <c r="K8" s="475" t="s">
        <v>309</v>
      </c>
      <c r="L8" s="471" t="s">
        <v>1696</v>
      </c>
      <c r="M8" s="472" t="s">
        <v>754</v>
      </c>
      <c r="N8" s="156" t="s">
        <v>2019</v>
      </c>
      <c r="O8" s="156" t="s">
        <v>750</v>
      </c>
      <c r="P8" s="156" t="s">
        <v>751</v>
      </c>
      <c r="Q8" s="156" t="s">
        <v>311</v>
      </c>
      <c r="R8" s="156" t="s">
        <v>311</v>
      </c>
      <c r="S8" s="156" t="s">
        <v>311</v>
      </c>
      <c r="T8" s="156" t="s">
        <v>311</v>
      </c>
      <c r="U8" s="156" t="s">
        <v>311</v>
      </c>
      <c r="V8" s="156" t="s">
        <v>309</v>
      </c>
      <c r="W8" s="156" t="s">
        <v>311</v>
      </c>
      <c r="X8" s="156" t="s">
        <v>311</v>
      </c>
      <c r="Y8" s="473"/>
    </row>
    <row r="9" spans="1:25" ht="126" x14ac:dyDescent="0.15">
      <c r="A9" s="468" t="s">
        <v>303</v>
      </c>
      <c r="B9" s="468">
        <v>2021</v>
      </c>
      <c r="C9" s="469" t="s">
        <v>748</v>
      </c>
      <c r="D9" s="433" t="s">
        <v>307</v>
      </c>
      <c r="E9" s="474" t="s">
        <v>562</v>
      </c>
      <c r="F9" s="433" t="s">
        <v>311</v>
      </c>
      <c r="G9" s="460" t="s">
        <v>755</v>
      </c>
      <c r="H9" s="468" t="s">
        <v>309</v>
      </c>
      <c r="I9" s="433" t="s">
        <v>309</v>
      </c>
      <c r="J9" s="433" t="s">
        <v>309</v>
      </c>
      <c r="K9" s="475" t="s">
        <v>309</v>
      </c>
      <c r="L9" s="471" t="s">
        <v>1699</v>
      </c>
      <c r="M9" s="472" t="s">
        <v>749</v>
      </c>
      <c r="N9" s="156" t="s">
        <v>2019</v>
      </c>
      <c r="O9" s="156" t="s">
        <v>750</v>
      </c>
      <c r="P9" s="156" t="s">
        <v>751</v>
      </c>
      <c r="Q9" s="156" t="s">
        <v>311</v>
      </c>
      <c r="R9" s="156" t="s">
        <v>311</v>
      </c>
      <c r="S9" s="156" t="s">
        <v>311</v>
      </c>
      <c r="T9" s="156" t="s">
        <v>311</v>
      </c>
      <c r="U9" s="156" t="s">
        <v>311</v>
      </c>
      <c r="V9" s="156" t="s">
        <v>309</v>
      </c>
      <c r="W9" s="156" t="s">
        <v>311</v>
      </c>
      <c r="X9" s="156" t="s">
        <v>311</v>
      </c>
      <c r="Y9" s="473"/>
    </row>
    <row r="10" spans="1:25" ht="84" x14ac:dyDescent="0.15">
      <c r="A10" s="468" t="s">
        <v>303</v>
      </c>
      <c r="B10" s="468">
        <v>2021</v>
      </c>
      <c r="C10" s="469" t="s">
        <v>748</v>
      </c>
      <c r="D10" s="433" t="s">
        <v>307</v>
      </c>
      <c r="E10" s="474" t="s">
        <v>756</v>
      </c>
      <c r="F10" s="433" t="s">
        <v>311</v>
      </c>
      <c r="G10" s="460" t="s">
        <v>757</v>
      </c>
      <c r="H10" s="468" t="s">
        <v>309</v>
      </c>
      <c r="I10" s="433" t="s">
        <v>309</v>
      </c>
      <c r="J10" s="433" t="s">
        <v>309</v>
      </c>
      <c r="K10" s="475" t="s">
        <v>309</v>
      </c>
      <c r="L10" s="471" t="s">
        <v>1698</v>
      </c>
      <c r="M10" s="472" t="s">
        <v>758</v>
      </c>
      <c r="N10" s="156" t="s">
        <v>2019</v>
      </c>
      <c r="O10" s="156" t="s">
        <v>750</v>
      </c>
      <c r="P10" s="156" t="s">
        <v>751</v>
      </c>
      <c r="Q10" s="156" t="s">
        <v>311</v>
      </c>
      <c r="R10" s="156" t="s">
        <v>311</v>
      </c>
      <c r="S10" s="156" t="s">
        <v>311</v>
      </c>
      <c r="T10" s="156" t="s">
        <v>309</v>
      </c>
      <c r="U10" s="156" t="s">
        <v>309</v>
      </c>
      <c r="V10" s="156" t="s">
        <v>309</v>
      </c>
      <c r="W10" s="156" t="s">
        <v>311</v>
      </c>
      <c r="X10" s="156" t="s">
        <v>311</v>
      </c>
      <c r="Y10" s="473"/>
    </row>
    <row r="11" spans="1:25" ht="84" x14ac:dyDescent="0.15">
      <c r="A11" s="468" t="s">
        <v>303</v>
      </c>
      <c r="B11" s="468">
        <v>2021</v>
      </c>
      <c r="C11" s="460" t="s">
        <v>391</v>
      </c>
      <c r="D11" s="433" t="s">
        <v>307</v>
      </c>
      <c r="E11" s="470" t="s">
        <v>318</v>
      </c>
      <c r="F11" s="433" t="s">
        <v>311</v>
      </c>
      <c r="G11" s="460"/>
      <c r="H11" s="433" t="s">
        <v>309</v>
      </c>
      <c r="I11" s="433" t="s">
        <v>311</v>
      </c>
      <c r="J11" s="433" t="s">
        <v>311</v>
      </c>
      <c r="K11" s="475" t="s">
        <v>311</v>
      </c>
      <c r="L11" s="471" t="s">
        <v>759</v>
      </c>
      <c r="M11" s="472" t="s">
        <v>1700</v>
      </c>
      <c r="N11" s="156" t="s">
        <v>2020</v>
      </c>
      <c r="O11" s="156" t="s">
        <v>750</v>
      </c>
      <c r="P11" s="156" t="s">
        <v>760</v>
      </c>
      <c r="Q11" s="156" t="s">
        <v>311</v>
      </c>
      <c r="R11" s="156" t="s">
        <v>311</v>
      </c>
      <c r="S11" s="156" t="s">
        <v>311</v>
      </c>
      <c r="T11" s="156" t="s">
        <v>311</v>
      </c>
      <c r="U11" s="156" t="s">
        <v>311</v>
      </c>
      <c r="V11" s="156" t="s">
        <v>311</v>
      </c>
      <c r="W11" s="156" t="s">
        <v>311</v>
      </c>
      <c r="X11" s="156" t="s">
        <v>311</v>
      </c>
      <c r="Y11" s="473"/>
    </row>
    <row r="12" spans="1:25" ht="98" x14ac:dyDescent="0.15">
      <c r="A12" s="468" t="s">
        <v>303</v>
      </c>
      <c r="B12" s="468">
        <v>2021</v>
      </c>
      <c r="C12" s="460" t="s">
        <v>391</v>
      </c>
      <c r="D12" s="433" t="s">
        <v>307</v>
      </c>
      <c r="E12" s="474" t="s">
        <v>305</v>
      </c>
      <c r="F12" s="433" t="s">
        <v>311</v>
      </c>
      <c r="G12" s="460"/>
      <c r="H12" s="433" t="s">
        <v>309</v>
      </c>
      <c r="I12" s="433" t="s">
        <v>311</v>
      </c>
      <c r="J12" s="433" t="s">
        <v>311</v>
      </c>
      <c r="K12" s="475" t="s">
        <v>309</v>
      </c>
      <c r="L12" s="471" t="s">
        <v>761</v>
      </c>
      <c r="M12" s="472" t="s">
        <v>749</v>
      </c>
      <c r="N12" s="156" t="s">
        <v>2019</v>
      </c>
      <c r="O12" s="156" t="s">
        <v>750</v>
      </c>
      <c r="P12" s="156" t="s">
        <v>751</v>
      </c>
      <c r="Q12" s="156" t="s">
        <v>311</v>
      </c>
      <c r="R12" s="156" t="s">
        <v>311</v>
      </c>
      <c r="S12" s="156" t="s">
        <v>311</v>
      </c>
      <c r="T12" s="156" t="s">
        <v>311</v>
      </c>
      <c r="U12" s="156" t="s">
        <v>311</v>
      </c>
      <c r="V12" s="156" t="s">
        <v>309</v>
      </c>
      <c r="W12" s="156" t="s">
        <v>311</v>
      </c>
      <c r="X12" s="156" t="s">
        <v>311</v>
      </c>
      <c r="Y12" s="473"/>
    </row>
    <row r="13" spans="1:25" ht="84" x14ac:dyDescent="0.15">
      <c r="A13" s="468" t="s">
        <v>303</v>
      </c>
      <c r="B13" s="468">
        <v>2021</v>
      </c>
      <c r="C13" s="460" t="s">
        <v>391</v>
      </c>
      <c r="D13" s="433" t="s">
        <v>307</v>
      </c>
      <c r="E13" s="474" t="s">
        <v>336</v>
      </c>
      <c r="F13" s="433" t="s">
        <v>311</v>
      </c>
      <c r="G13" s="460"/>
      <c r="H13" s="433" t="s">
        <v>309</v>
      </c>
      <c r="I13" s="433" t="s">
        <v>311</v>
      </c>
      <c r="J13" s="433" t="s">
        <v>311</v>
      </c>
      <c r="K13" s="475" t="s">
        <v>311</v>
      </c>
      <c r="L13" s="471" t="s">
        <v>1701</v>
      </c>
      <c r="M13" s="472" t="s">
        <v>762</v>
      </c>
      <c r="N13" s="156" t="s">
        <v>2021</v>
      </c>
      <c r="O13" s="156" t="s">
        <v>750</v>
      </c>
      <c r="P13" s="156" t="s">
        <v>760</v>
      </c>
      <c r="Q13" s="156" t="s">
        <v>311</v>
      </c>
      <c r="R13" s="156" t="s">
        <v>311</v>
      </c>
      <c r="S13" s="156" t="s">
        <v>311</v>
      </c>
      <c r="T13" s="156" t="s">
        <v>311</v>
      </c>
      <c r="U13" s="156" t="s">
        <v>311</v>
      </c>
      <c r="V13" s="156" t="s">
        <v>311</v>
      </c>
      <c r="W13" s="156" t="s">
        <v>311</v>
      </c>
      <c r="X13" s="156" t="s">
        <v>311</v>
      </c>
      <c r="Y13" s="473"/>
    </row>
    <row r="14" spans="1:25" ht="98" x14ac:dyDescent="0.15">
      <c r="A14" s="468" t="s">
        <v>303</v>
      </c>
      <c r="B14" s="468">
        <v>2021</v>
      </c>
      <c r="C14" s="460" t="s">
        <v>391</v>
      </c>
      <c r="D14" s="433" t="s">
        <v>307</v>
      </c>
      <c r="E14" s="474" t="s">
        <v>721</v>
      </c>
      <c r="F14" s="433" t="s">
        <v>311</v>
      </c>
      <c r="G14" s="460"/>
      <c r="H14" s="433" t="s">
        <v>309</v>
      </c>
      <c r="I14" s="433" t="s">
        <v>311</v>
      </c>
      <c r="J14" s="433" t="s">
        <v>311</v>
      </c>
      <c r="K14" s="475" t="s">
        <v>311</v>
      </c>
      <c r="L14" s="471" t="s">
        <v>1702</v>
      </c>
      <c r="M14" s="472" t="s">
        <v>749</v>
      </c>
      <c r="N14" s="156" t="s">
        <v>2020</v>
      </c>
      <c r="O14" s="156" t="s">
        <v>750</v>
      </c>
      <c r="P14" s="156" t="s">
        <v>751</v>
      </c>
      <c r="Q14" s="156" t="s">
        <v>311</v>
      </c>
      <c r="R14" s="156" t="s">
        <v>311</v>
      </c>
      <c r="S14" s="156" t="s">
        <v>311</v>
      </c>
      <c r="T14" s="156" t="s">
        <v>311</v>
      </c>
      <c r="U14" s="156" t="s">
        <v>311</v>
      </c>
      <c r="V14" s="156" t="s">
        <v>311</v>
      </c>
      <c r="W14" s="156" t="s">
        <v>311</v>
      </c>
      <c r="X14" s="156" t="s">
        <v>311</v>
      </c>
      <c r="Y14" s="473"/>
    </row>
    <row r="15" spans="1:25" ht="84" x14ac:dyDescent="0.15">
      <c r="A15" s="468" t="s">
        <v>303</v>
      </c>
      <c r="B15" s="468">
        <v>2021</v>
      </c>
      <c r="C15" s="469" t="s">
        <v>763</v>
      </c>
      <c r="D15" s="433" t="s">
        <v>307</v>
      </c>
      <c r="E15" s="474" t="s">
        <v>305</v>
      </c>
      <c r="F15" s="433" t="s">
        <v>311</v>
      </c>
      <c r="G15" s="460"/>
      <c r="H15" s="468" t="s">
        <v>309</v>
      </c>
      <c r="I15" s="433" t="s">
        <v>311</v>
      </c>
      <c r="J15" s="433" t="s">
        <v>311</v>
      </c>
      <c r="K15" s="475" t="s">
        <v>309</v>
      </c>
      <c r="L15" s="471" t="s">
        <v>1703</v>
      </c>
      <c r="M15" s="472" t="s">
        <v>749</v>
      </c>
      <c r="N15" s="156" t="s">
        <v>2019</v>
      </c>
      <c r="O15" s="156" t="s">
        <v>750</v>
      </c>
      <c r="P15" s="156" t="s">
        <v>751</v>
      </c>
      <c r="Q15" s="156" t="s">
        <v>311</v>
      </c>
      <c r="R15" s="156" t="s">
        <v>311</v>
      </c>
      <c r="S15" s="156" t="s">
        <v>311</v>
      </c>
      <c r="T15" s="156" t="s">
        <v>311</v>
      </c>
      <c r="U15" s="156" t="s">
        <v>311</v>
      </c>
      <c r="V15" s="156" t="s">
        <v>309</v>
      </c>
      <c r="W15" s="156" t="s">
        <v>393</v>
      </c>
      <c r="X15" s="156" t="s">
        <v>393</v>
      </c>
      <c r="Y15" s="473"/>
    </row>
  </sheetData>
  <dataValidations count="1">
    <dataValidation type="textLength" showInputMessage="1" showErrorMessage="1" sqref="M5:M15" xr:uid="{0B547A28-6CE9-144E-891F-1897595297FE}">
      <formula1>0</formula1>
      <formula2>150</formula2>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24"/>
  <sheetViews>
    <sheetView topLeftCell="J1" workbookViewId="0">
      <selection activeCell="U21" sqref="U21"/>
    </sheetView>
  </sheetViews>
  <sheetFormatPr baseColWidth="10" defaultColWidth="9.1640625" defaultRowHeight="14" x14ac:dyDescent="0.15"/>
  <cols>
    <col min="1" max="13" width="17.83203125" style="28" customWidth="1"/>
    <col min="14" max="14" width="21.5" style="28" customWidth="1"/>
    <col min="15" max="15" width="45.6640625" style="28" customWidth="1"/>
    <col min="16" max="17" width="17.83203125" style="28" customWidth="1"/>
    <col min="18" max="18" width="40.33203125" style="28" bestFit="1" customWidth="1"/>
    <col min="19" max="19" width="15.6640625" style="28" customWidth="1"/>
    <col min="20" max="20" width="10.1640625" style="28" bestFit="1" customWidth="1"/>
    <col min="21" max="21" width="23" style="28" customWidth="1"/>
    <col min="22" max="16384" width="9.1640625" style="28"/>
  </cols>
  <sheetData>
    <row r="1" spans="1:21" s="5" customFormat="1" ht="15" thickBot="1" x14ac:dyDescent="0.2">
      <c r="A1" s="293" t="s">
        <v>58</v>
      </c>
      <c r="S1" s="6"/>
      <c r="T1" s="159"/>
      <c r="U1" s="160"/>
    </row>
    <row r="2" spans="1:21" s="5" customFormat="1" ht="13" x14ac:dyDescent="0.15">
      <c r="A2" s="7"/>
      <c r="S2" s="6"/>
      <c r="T2" s="161" t="s">
        <v>1</v>
      </c>
      <c r="U2" s="162" t="s">
        <v>2</v>
      </c>
    </row>
    <row r="3" spans="1:21" s="5" customFormat="1" thickBot="1" x14ac:dyDescent="0.2">
      <c r="A3" s="8"/>
      <c r="S3" s="6"/>
      <c r="T3" s="163" t="s">
        <v>3</v>
      </c>
      <c r="U3" s="164">
        <v>2021</v>
      </c>
    </row>
    <row r="4" spans="1:21" s="10" customFormat="1" ht="59.25" customHeight="1" thickBot="1" x14ac:dyDescent="0.25">
      <c r="A4" s="11" t="s">
        <v>4</v>
      </c>
      <c r="B4" s="12" t="s">
        <v>59</v>
      </c>
      <c r="C4" s="11" t="s">
        <v>60</v>
      </c>
      <c r="D4" s="165" t="s">
        <v>8</v>
      </c>
      <c r="E4" s="165" t="s">
        <v>6</v>
      </c>
      <c r="F4" s="166" t="s">
        <v>61</v>
      </c>
      <c r="G4" s="166" t="s">
        <v>41</v>
      </c>
      <c r="H4" s="165" t="s">
        <v>62</v>
      </c>
      <c r="I4" s="165" t="s">
        <v>63</v>
      </c>
      <c r="J4" s="167" t="s">
        <v>64</v>
      </c>
      <c r="K4" s="168" t="s">
        <v>65</v>
      </c>
      <c r="L4" s="168" t="s">
        <v>66</v>
      </c>
      <c r="M4" s="167" t="s">
        <v>67</v>
      </c>
      <c r="N4" s="167" t="s">
        <v>19</v>
      </c>
      <c r="O4" s="166" t="s">
        <v>15</v>
      </c>
      <c r="P4" s="169" t="s">
        <v>68</v>
      </c>
      <c r="Q4" s="170" t="s">
        <v>69</v>
      </c>
      <c r="R4" s="169" t="s">
        <v>70</v>
      </c>
      <c r="S4" s="171" t="s">
        <v>71</v>
      </c>
      <c r="T4" s="169" t="s">
        <v>72</v>
      </c>
      <c r="U4" s="172" t="s">
        <v>73</v>
      </c>
    </row>
    <row r="5" spans="1:21" s="5" customFormat="1" ht="98" x14ac:dyDescent="0.15">
      <c r="A5" s="348" t="s">
        <v>303</v>
      </c>
      <c r="B5" s="349" t="s">
        <v>2</v>
      </c>
      <c r="C5" s="350" t="s">
        <v>748</v>
      </c>
      <c r="D5" s="350" t="s">
        <v>764</v>
      </c>
      <c r="E5" s="351" t="s">
        <v>305</v>
      </c>
      <c r="F5" s="350" t="s">
        <v>311</v>
      </c>
      <c r="G5" s="350"/>
      <c r="H5" s="349" t="s">
        <v>765</v>
      </c>
      <c r="I5" s="349" t="s">
        <v>766</v>
      </c>
      <c r="J5" s="352" t="s">
        <v>767</v>
      </c>
      <c r="K5" s="352" t="s">
        <v>768</v>
      </c>
      <c r="L5" s="352" t="s">
        <v>769</v>
      </c>
      <c r="M5" s="353">
        <v>1</v>
      </c>
      <c r="N5" s="354" t="s">
        <v>770</v>
      </c>
      <c r="O5" s="350" t="s">
        <v>771</v>
      </c>
      <c r="P5" s="355">
        <v>1</v>
      </c>
      <c r="Q5" s="356">
        <f>P5*100/M5</f>
        <v>100</v>
      </c>
      <c r="R5" s="357"/>
      <c r="S5" s="173" t="s">
        <v>1501</v>
      </c>
      <c r="T5" s="357" t="s">
        <v>781</v>
      </c>
      <c r="U5" s="358"/>
    </row>
    <row r="6" spans="1:21" s="5" customFormat="1" ht="36.75" customHeight="1" x14ac:dyDescent="0.15">
      <c r="A6" s="348" t="s">
        <v>303</v>
      </c>
      <c r="B6" s="349" t="s">
        <v>2</v>
      </c>
      <c r="C6" s="350" t="s">
        <v>748</v>
      </c>
      <c r="D6" s="350" t="s">
        <v>764</v>
      </c>
      <c r="E6" s="351" t="s">
        <v>305</v>
      </c>
      <c r="F6" s="350" t="s">
        <v>311</v>
      </c>
      <c r="G6" s="350"/>
      <c r="H6" s="349" t="s">
        <v>772</v>
      </c>
      <c r="I6" s="349" t="s">
        <v>773</v>
      </c>
      <c r="J6" s="352" t="s">
        <v>767</v>
      </c>
      <c r="K6" s="352" t="s">
        <v>768</v>
      </c>
      <c r="L6" s="352" t="s">
        <v>769</v>
      </c>
      <c r="M6" s="353">
        <v>2</v>
      </c>
      <c r="N6" s="354" t="s">
        <v>774</v>
      </c>
      <c r="O6" s="350" t="s">
        <v>775</v>
      </c>
      <c r="P6" s="355">
        <v>1</v>
      </c>
      <c r="Q6" s="359">
        <f>P6*100/M6</f>
        <v>50</v>
      </c>
      <c r="R6" s="360" t="s">
        <v>1711</v>
      </c>
      <c r="S6" s="173" t="s">
        <v>1509</v>
      </c>
      <c r="T6" s="357" t="s">
        <v>781</v>
      </c>
      <c r="U6" s="361"/>
    </row>
    <row r="7" spans="1:21" s="5" customFormat="1" ht="42" x14ac:dyDescent="0.15">
      <c r="A7" s="348" t="s">
        <v>303</v>
      </c>
      <c r="B7" s="349" t="s">
        <v>2</v>
      </c>
      <c r="C7" s="350" t="s">
        <v>748</v>
      </c>
      <c r="D7" s="350" t="s">
        <v>764</v>
      </c>
      <c r="E7" s="351" t="s">
        <v>305</v>
      </c>
      <c r="F7" s="350" t="s">
        <v>311</v>
      </c>
      <c r="G7" s="350"/>
      <c r="H7" s="349" t="s">
        <v>776</v>
      </c>
      <c r="I7" s="349" t="s">
        <v>773</v>
      </c>
      <c r="J7" s="352" t="s">
        <v>767</v>
      </c>
      <c r="K7" s="352" t="s">
        <v>768</v>
      </c>
      <c r="L7" s="352" t="s">
        <v>769</v>
      </c>
      <c r="M7" s="353">
        <v>2</v>
      </c>
      <c r="N7" s="354" t="s">
        <v>774</v>
      </c>
      <c r="O7" s="350" t="s">
        <v>775</v>
      </c>
      <c r="P7" s="355">
        <v>2</v>
      </c>
      <c r="Q7" s="359">
        <f t="shared" ref="Q7:Q23" si="0">P7*100/M7</f>
        <v>100</v>
      </c>
      <c r="R7" s="360"/>
      <c r="S7" s="173" t="s">
        <v>1509</v>
      </c>
      <c r="T7" s="357" t="s">
        <v>781</v>
      </c>
      <c r="U7" s="361"/>
    </row>
    <row r="8" spans="1:21" s="5" customFormat="1" ht="42" x14ac:dyDescent="0.15">
      <c r="A8" s="348" t="s">
        <v>303</v>
      </c>
      <c r="B8" s="349" t="s">
        <v>2</v>
      </c>
      <c r="C8" s="350" t="s">
        <v>748</v>
      </c>
      <c r="D8" s="350" t="s">
        <v>764</v>
      </c>
      <c r="E8" s="351" t="s">
        <v>305</v>
      </c>
      <c r="F8" s="350" t="s">
        <v>311</v>
      </c>
      <c r="G8" s="350"/>
      <c r="H8" s="349" t="s">
        <v>777</v>
      </c>
      <c r="I8" s="349" t="s">
        <v>773</v>
      </c>
      <c r="J8" s="352" t="s">
        <v>767</v>
      </c>
      <c r="K8" s="352" t="s">
        <v>768</v>
      </c>
      <c r="L8" s="352" t="s">
        <v>769</v>
      </c>
      <c r="M8" s="353">
        <v>2</v>
      </c>
      <c r="N8" s="354" t="s">
        <v>774</v>
      </c>
      <c r="O8" s="350" t="s">
        <v>775</v>
      </c>
      <c r="P8" s="355">
        <v>0</v>
      </c>
      <c r="Q8" s="359">
        <f t="shared" si="0"/>
        <v>0</v>
      </c>
      <c r="R8" s="360" t="s">
        <v>1712</v>
      </c>
      <c r="S8" s="173" t="s">
        <v>1509</v>
      </c>
      <c r="T8" s="357" t="s">
        <v>781</v>
      </c>
      <c r="U8" s="361"/>
    </row>
    <row r="9" spans="1:21" s="5" customFormat="1" ht="42" x14ac:dyDescent="0.15">
      <c r="A9" s="348" t="s">
        <v>303</v>
      </c>
      <c r="B9" s="349" t="s">
        <v>2</v>
      </c>
      <c r="C9" s="350" t="s">
        <v>748</v>
      </c>
      <c r="D9" s="350" t="s">
        <v>764</v>
      </c>
      <c r="E9" s="351" t="s">
        <v>305</v>
      </c>
      <c r="F9" s="350" t="s">
        <v>311</v>
      </c>
      <c r="G9" s="350"/>
      <c r="H9" s="349" t="s">
        <v>778</v>
      </c>
      <c r="I9" s="349" t="s">
        <v>773</v>
      </c>
      <c r="J9" s="352" t="s">
        <v>767</v>
      </c>
      <c r="K9" s="352" t="s">
        <v>768</v>
      </c>
      <c r="L9" s="352" t="s">
        <v>769</v>
      </c>
      <c r="M9" s="353">
        <v>2</v>
      </c>
      <c r="N9" s="354" t="s">
        <v>774</v>
      </c>
      <c r="O9" s="350" t="s">
        <v>775</v>
      </c>
      <c r="P9" s="355">
        <v>1</v>
      </c>
      <c r="Q9" s="359">
        <f t="shared" si="0"/>
        <v>50</v>
      </c>
      <c r="R9" s="360" t="s">
        <v>1711</v>
      </c>
      <c r="S9" s="173" t="s">
        <v>1509</v>
      </c>
      <c r="T9" s="357" t="s">
        <v>781</v>
      </c>
      <c r="U9" s="361"/>
    </row>
    <row r="10" spans="1:21" s="5" customFormat="1" ht="42" x14ac:dyDescent="0.15">
      <c r="A10" s="348" t="s">
        <v>303</v>
      </c>
      <c r="B10" s="349" t="s">
        <v>2</v>
      </c>
      <c r="C10" s="350" t="s">
        <v>748</v>
      </c>
      <c r="D10" s="350" t="s">
        <v>764</v>
      </c>
      <c r="E10" s="351" t="s">
        <v>305</v>
      </c>
      <c r="F10" s="350" t="s">
        <v>311</v>
      </c>
      <c r="G10" s="350" t="s">
        <v>779</v>
      </c>
      <c r="H10" s="349" t="s">
        <v>780</v>
      </c>
      <c r="I10" s="349" t="s">
        <v>393</v>
      </c>
      <c r="J10" s="352" t="s">
        <v>393</v>
      </c>
      <c r="K10" s="352" t="s">
        <v>393</v>
      </c>
      <c r="L10" s="352" t="s">
        <v>393</v>
      </c>
      <c r="M10" s="353" t="s">
        <v>393</v>
      </c>
      <c r="N10" s="352" t="s">
        <v>393</v>
      </c>
      <c r="O10" s="349"/>
      <c r="P10" s="362" t="s">
        <v>393</v>
      </c>
      <c r="Q10" s="359" t="e">
        <f t="shared" si="0"/>
        <v>#VALUE!</v>
      </c>
      <c r="R10" s="360"/>
      <c r="S10" s="173" t="s">
        <v>1509</v>
      </c>
      <c r="T10" s="357" t="s">
        <v>781</v>
      </c>
      <c r="U10" s="361"/>
    </row>
    <row r="11" spans="1:21" s="5" customFormat="1" ht="42" x14ac:dyDescent="0.15">
      <c r="A11" s="348" t="s">
        <v>303</v>
      </c>
      <c r="B11" s="349" t="s">
        <v>2</v>
      </c>
      <c r="C11" s="350" t="s">
        <v>391</v>
      </c>
      <c r="D11" s="350" t="s">
        <v>764</v>
      </c>
      <c r="E11" s="351" t="s">
        <v>305</v>
      </c>
      <c r="F11" s="350" t="s">
        <v>311</v>
      </c>
      <c r="G11" s="350" t="s">
        <v>782</v>
      </c>
      <c r="H11" s="349" t="s">
        <v>783</v>
      </c>
      <c r="I11" s="349" t="s">
        <v>773</v>
      </c>
      <c r="J11" s="352" t="s">
        <v>767</v>
      </c>
      <c r="K11" s="352" t="s">
        <v>768</v>
      </c>
      <c r="L11" s="352" t="s">
        <v>769</v>
      </c>
      <c r="M11" s="353">
        <v>0</v>
      </c>
      <c r="N11" s="354"/>
      <c r="O11" s="350" t="s">
        <v>784</v>
      </c>
      <c r="P11" s="355">
        <v>0</v>
      </c>
      <c r="Q11" s="359" t="e">
        <f t="shared" si="0"/>
        <v>#DIV/0!</v>
      </c>
      <c r="R11" s="360"/>
      <c r="S11" s="173" t="s">
        <v>1509</v>
      </c>
      <c r="T11" s="357" t="s">
        <v>781</v>
      </c>
      <c r="U11" s="361"/>
    </row>
    <row r="12" spans="1:21" s="5" customFormat="1" ht="42" x14ac:dyDescent="0.15">
      <c r="A12" s="348" t="s">
        <v>303</v>
      </c>
      <c r="B12" s="349" t="s">
        <v>2</v>
      </c>
      <c r="C12" s="350" t="s">
        <v>391</v>
      </c>
      <c r="D12" s="350" t="s">
        <v>764</v>
      </c>
      <c r="E12" s="351" t="s">
        <v>305</v>
      </c>
      <c r="F12" s="350" t="s">
        <v>311</v>
      </c>
      <c r="G12" s="350"/>
      <c r="H12" s="349" t="s">
        <v>785</v>
      </c>
      <c r="I12" s="349" t="s">
        <v>773</v>
      </c>
      <c r="J12" s="352" t="s">
        <v>786</v>
      </c>
      <c r="K12" s="352" t="s">
        <v>768</v>
      </c>
      <c r="L12" s="352" t="s">
        <v>787</v>
      </c>
      <c r="M12" s="353">
        <v>1</v>
      </c>
      <c r="N12" s="354" t="s">
        <v>788</v>
      </c>
      <c r="O12" s="350" t="s">
        <v>789</v>
      </c>
      <c r="P12" s="355">
        <v>1</v>
      </c>
      <c r="Q12" s="359">
        <f t="shared" si="0"/>
        <v>100</v>
      </c>
      <c r="R12" s="360"/>
      <c r="S12" s="173" t="s">
        <v>1509</v>
      </c>
      <c r="T12" s="357" t="s">
        <v>781</v>
      </c>
      <c r="U12" s="361"/>
    </row>
    <row r="13" spans="1:21" s="5" customFormat="1" ht="42" x14ac:dyDescent="0.15">
      <c r="A13" s="348" t="s">
        <v>303</v>
      </c>
      <c r="B13" s="349" t="s">
        <v>2</v>
      </c>
      <c r="C13" s="350" t="s">
        <v>391</v>
      </c>
      <c r="D13" s="350" t="s">
        <v>764</v>
      </c>
      <c r="E13" s="351" t="s">
        <v>305</v>
      </c>
      <c r="F13" s="350" t="s">
        <v>311</v>
      </c>
      <c r="G13" s="350"/>
      <c r="H13" s="349" t="s">
        <v>790</v>
      </c>
      <c r="I13" s="349" t="s">
        <v>773</v>
      </c>
      <c r="J13" s="352" t="s">
        <v>767</v>
      </c>
      <c r="K13" s="352" t="s">
        <v>768</v>
      </c>
      <c r="L13" s="352" t="s">
        <v>769</v>
      </c>
      <c r="M13" s="353">
        <v>2</v>
      </c>
      <c r="N13" s="354" t="s">
        <v>774</v>
      </c>
      <c r="O13" s="350" t="s">
        <v>775</v>
      </c>
      <c r="P13" s="355">
        <v>2</v>
      </c>
      <c r="Q13" s="359">
        <f t="shared" si="0"/>
        <v>100</v>
      </c>
      <c r="R13" s="360"/>
      <c r="S13" s="173" t="s">
        <v>1509</v>
      </c>
      <c r="T13" s="357" t="s">
        <v>781</v>
      </c>
      <c r="U13" s="361"/>
    </row>
    <row r="14" spans="1:21" s="5" customFormat="1" ht="42" x14ac:dyDescent="0.15">
      <c r="A14" s="348" t="s">
        <v>303</v>
      </c>
      <c r="B14" s="349" t="s">
        <v>2</v>
      </c>
      <c r="C14" s="350" t="s">
        <v>748</v>
      </c>
      <c r="D14" s="350" t="s">
        <v>764</v>
      </c>
      <c r="E14" s="351" t="s">
        <v>305</v>
      </c>
      <c r="F14" s="350" t="s">
        <v>311</v>
      </c>
      <c r="G14" s="350"/>
      <c r="H14" s="349" t="s">
        <v>765</v>
      </c>
      <c r="I14" s="349" t="s">
        <v>773</v>
      </c>
      <c r="J14" s="352" t="s">
        <v>767</v>
      </c>
      <c r="K14" s="352" t="s">
        <v>791</v>
      </c>
      <c r="L14" s="352" t="s">
        <v>792</v>
      </c>
      <c r="M14" s="353">
        <v>20</v>
      </c>
      <c r="N14" s="354" t="s">
        <v>793</v>
      </c>
      <c r="O14" s="350" t="s">
        <v>794</v>
      </c>
      <c r="P14" s="355">
        <v>20</v>
      </c>
      <c r="Q14" s="359">
        <f t="shared" si="0"/>
        <v>100</v>
      </c>
      <c r="R14" s="360"/>
      <c r="S14" s="173" t="s">
        <v>781</v>
      </c>
      <c r="T14" s="357" t="s">
        <v>781</v>
      </c>
      <c r="U14" s="363" t="s">
        <v>2002</v>
      </c>
    </row>
    <row r="15" spans="1:21" s="5" customFormat="1" ht="42" x14ac:dyDescent="0.15">
      <c r="A15" s="348" t="s">
        <v>303</v>
      </c>
      <c r="B15" s="349" t="s">
        <v>2</v>
      </c>
      <c r="C15" s="350" t="s">
        <v>748</v>
      </c>
      <c r="D15" s="350" t="s">
        <v>764</v>
      </c>
      <c r="E15" s="351" t="s">
        <v>305</v>
      </c>
      <c r="F15" s="350" t="s">
        <v>311</v>
      </c>
      <c r="G15" s="350"/>
      <c r="H15" s="349" t="s">
        <v>772</v>
      </c>
      <c r="I15" s="349" t="s">
        <v>773</v>
      </c>
      <c r="J15" s="352" t="s">
        <v>767</v>
      </c>
      <c r="K15" s="352" t="s">
        <v>791</v>
      </c>
      <c r="L15" s="352" t="s">
        <v>792</v>
      </c>
      <c r="M15" s="353">
        <v>20</v>
      </c>
      <c r="N15" s="354" t="s">
        <v>793</v>
      </c>
      <c r="O15" s="350" t="s">
        <v>794</v>
      </c>
      <c r="P15" s="355">
        <v>20</v>
      </c>
      <c r="Q15" s="359">
        <f t="shared" si="0"/>
        <v>100</v>
      </c>
      <c r="R15" s="360"/>
      <c r="S15" s="173" t="s">
        <v>781</v>
      </c>
      <c r="T15" s="357" t="s">
        <v>781</v>
      </c>
      <c r="U15" s="363" t="s">
        <v>2002</v>
      </c>
    </row>
    <row r="16" spans="1:21" ht="42" x14ac:dyDescent="0.15">
      <c r="A16" s="348" t="s">
        <v>303</v>
      </c>
      <c r="B16" s="349" t="s">
        <v>2</v>
      </c>
      <c r="C16" s="350" t="s">
        <v>748</v>
      </c>
      <c r="D16" s="350" t="s">
        <v>764</v>
      </c>
      <c r="E16" s="351" t="s">
        <v>305</v>
      </c>
      <c r="F16" s="350" t="s">
        <v>311</v>
      </c>
      <c r="G16" s="350"/>
      <c r="H16" s="349" t="s">
        <v>776</v>
      </c>
      <c r="I16" s="349" t="s">
        <v>773</v>
      </c>
      <c r="J16" s="352" t="s">
        <v>767</v>
      </c>
      <c r="K16" s="352" t="s">
        <v>791</v>
      </c>
      <c r="L16" s="352" t="s">
        <v>792</v>
      </c>
      <c r="M16" s="353">
        <v>20</v>
      </c>
      <c r="N16" s="354" t="s">
        <v>793</v>
      </c>
      <c r="O16" s="350" t="s">
        <v>794</v>
      </c>
      <c r="P16" s="355">
        <v>20</v>
      </c>
      <c r="Q16" s="359">
        <f t="shared" si="0"/>
        <v>100</v>
      </c>
      <c r="R16" s="360"/>
      <c r="S16" s="173" t="s">
        <v>781</v>
      </c>
      <c r="T16" s="357" t="s">
        <v>781</v>
      </c>
      <c r="U16" s="363" t="s">
        <v>2002</v>
      </c>
    </row>
    <row r="17" spans="1:21" ht="42" x14ac:dyDescent="0.15">
      <c r="A17" s="348" t="s">
        <v>303</v>
      </c>
      <c r="B17" s="349" t="s">
        <v>2</v>
      </c>
      <c r="C17" s="350" t="s">
        <v>748</v>
      </c>
      <c r="D17" s="350" t="s">
        <v>764</v>
      </c>
      <c r="E17" s="351" t="s">
        <v>305</v>
      </c>
      <c r="F17" s="350" t="s">
        <v>311</v>
      </c>
      <c r="G17" s="350"/>
      <c r="H17" s="349" t="s">
        <v>777</v>
      </c>
      <c r="I17" s="349" t="s">
        <v>773</v>
      </c>
      <c r="J17" s="352" t="s">
        <v>767</v>
      </c>
      <c r="K17" s="352" t="s">
        <v>791</v>
      </c>
      <c r="L17" s="352" t="s">
        <v>792</v>
      </c>
      <c r="M17" s="353">
        <v>20</v>
      </c>
      <c r="N17" s="354" t="s">
        <v>793</v>
      </c>
      <c r="O17" s="350" t="s">
        <v>794</v>
      </c>
      <c r="P17" s="355">
        <v>20</v>
      </c>
      <c r="Q17" s="359">
        <f t="shared" si="0"/>
        <v>100</v>
      </c>
      <c r="R17" s="360"/>
      <c r="S17" s="173" t="s">
        <v>781</v>
      </c>
      <c r="T17" s="357" t="s">
        <v>781</v>
      </c>
      <c r="U17" s="363" t="s">
        <v>2002</v>
      </c>
    </row>
    <row r="18" spans="1:21" ht="42" x14ac:dyDescent="0.15">
      <c r="A18" s="348" t="s">
        <v>303</v>
      </c>
      <c r="B18" s="349" t="s">
        <v>2</v>
      </c>
      <c r="C18" s="350" t="s">
        <v>748</v>
      </c>
      <c r="D18" s="350" t="s">
        <v>764</v>
      </c>
      <c r="E18" s="351" t="s">
        <v>305</v>
      </c>
      <c r="F18" s="350" t="s">
        <v>311</v>
      </c>
      <c r="G18" s="350"/>
      <c r="H18" s="349" t="s">
        <v>778</v>
      </c>
      <c r="I18" s="349" t="s">
        <v>773</v>
      </c>
      <c r="J18" s="352" t="s">
        <v>767</v>
      </c>
      <c r="K18" s="352" t="s">
        <v>791</v>
      </c>
      <c r="L18" s="352" t="s">
        <v>792</v>
      </c>
      <c r="M18" s="353">
        <v>20</v>
      </c>
      <c r="N18" s="354" t="s">
        <v>793</v>
      </c>
      <c r="O18" s="350" t="s">
        <v>794</v>
      </c>
      <c r="P18" s="355">
        <v>20</v>
      </c>
      <c r="Q18" s="359">
        <f t="shared" si="0"/>
        <v>100</v>
      </c>
      <c r="R18" s="360"/>
      <c r="S18" s="173" t="s">
        <v>781</v>
      </c>
      <c r="T18" s="357" t="s">
        <v>781</v>
      </c>
      <c r="U18" s="363" t="s">
        <v>2002</v>
      </c>
    </row>
    <row r="19" spans="1:21" ht="42" x14ac:dyDescent="0.15">
      <c r="A19" s="348" t="s">
        <v>303</v>
      </c>
      <c r="B19" s="349" t="s">
        <v>2</v>
      </c>
      <c r="C19" s="350" t="s">
        <v>391</v>
      </c>
      <c r="D19" s="350" t="s">
        <v>764</v>
      </c>
      <c r="E19" s="351" t="s">
        <v>305</v>
      </c>
      <c r="F19" s="350" t="s">
        <v>311</v>
      </c>
      <c r="G19" s="350"/>
      <c r="H19" s="349" t="s">
        <v>783</v>
      </c>
      <c r="I19" s="349" t="s">
        <v>773</v>
      </c>
      <c r="J19" s="352" t="s">
        <v>767</v>
      </c>
      <c r="K19" s="352" t="s">
        <v>791</v>
      </c>
      <c r="L19" s="352" t="s">
        <v>792</v>
      </c>
      <c r="M19" s="353">
        <v>20</v>
      </c>
      <c r="N19" s="354" t="s">
        <v>793</v>
      </c>
      <c r="O19" s="350" t="s">
        <v>794</v>
      </c>
      <c r="P19" s="355">
        <v>20</v>
      </c>
      <c r="Q19" s="359">
        <f t="shared" si="0"/>
        <v>100</v>
      </c>
      <c r="R19" s="360"/>
      <c r="S19" s="173" t="s">
        <v>781</v>
      </c>
      <c r="T19" s="357" t="s">
        <v>781</v>
      </c>
      <c r="U19" s="363" t="s">
        <v>2002</v>
      </c>
    </row>
    <row r="20" spans="1:21" ht="42" x14ac:dyDescent="0.15">
      <c r="A20" s="348" t="s">
        <v>303</v>
      </c>
      <c r="B20" s="349" t="s">
        <v>2</v>
      </c>
      <c r="C20" s="350" t="s">
        <v>391</v>
      </c>
      <c r="D20" s="350" t="s">
        <v>764</v>
      </c>
      <c r="E20" s="351" t="s">
        <v>305</v>
      </c>
      <c r="F20" s="350" t="s">
        <v>311</v>
      </c>
      <c r="G20" s="350"/>
      <c r="H20" s="349" t="s">
        <v>785</v>
      </c>
      <c r="I20" s="349" t="s">
        <v>773</v>
      </c>
      <c r="J20" s="352" t="s">
        <v>767</v>
      </c>
      <c r="K20" s="352" t="s">
        <v>791</v>
      </c>
      <c r="L20" s="352" t="s">
        <v>792</v>
      </c>
      <c r="M20" s="353">
        <v>20</v>
      </c>
      <c r="N20" s="354" t="s">
        <v>793</v>
      </c>
      <c r="O20" s="350" t="s">
        <v>794</v>
      </c>
      <c r="P20" s="355">
        <v>20</v>
      </c>
      <c r="Q20" s="359">
        <f t="shared" si="0"/>
        <v>100</v>
      </c>
      <c r="R20" s="360"/>
      <c r="S20" s="173" t="s">
        <v>781</v>
      </c>
      <c r="T20" s="357" t="s">
        <v>781</v>
      </c>
      <c r="U20" s="363" t="s">
        <v>2002</v>
      </c>
    </row>
    <row r="21" spans="1:21" ht="42" x14ac:dyDescent="0.15">
      <c r="A21" s="348" t="s">
        <v>303</v>
      </c>
      <c r="B21" s="349" t="s">
        <v>2</v>
      </c>
      <c r="C21" s="350" t="s">
        <v>391</v>
      </c>
      <c r="D21" s="350" t="s">
        <v>764</v>
      </c>
      <c r="E21" s="351" t="s">
        <v>305</v>
      </c>
      <c r="F21" s="350" t="s">
        <v>311</v>
      </c>
      <c r="G21" s="350"/>
      <c r="H21" s="349" t="s">
        <v>790</v>
      </c>
      <c r="I21" s="349" t="s">
        <v>773</v>
      </c>
      <c r="J21" s="352" t="s">
        <v>767</v>
      </c>
      <c r="K21" s="352" t="s">
        <v>791</v>
      </c>
      <c r="L21" s="352" t="s">
        <v>792</v>
      </c>
      <c r="M21" s="353">
        <v>20</v>
      </c>
      <c r="N21" s="354" t="s">
        <v>793</v>
      </c>
      <c r="O21" s="350" t="s">
        <v>794</v>
      </c>
      <c r="P21" s="355">
        <v>20</v>
      </c>
      <c r="Q21" s="359">
        <f t="shared" si="0"/>
        <v>100</v>
      </c>
      <c r="R21" s="360"/>
      <c r="S21" s="173" t="s">
        <v>781</v>
      </c>
      <c r="T21" s="357" t="s">
        <v>781</v>
      </c>
      <c r="U21" s="363" t="s">
        <v>2002</v>
      </c>
    </row>
    <row r="22" spans="1:21" ht="65.25" customHeight="1" x14ac:dyDescent="0.15">
      <c r="A22" s="348" t="s">
        <v>303</v>
      </c>
      <c r="B22" s="349" t="s">
        <v>2</v>
      </c>
      <c r="C22" s="350" t="s">
        <v>748</v>
      </c>
      <c r="D22" s="350" t="s">
        <v>764</v>
      </c>
      <c r="E22" s="351" t="s">
        <v>305</v>
      </c>
      <c r="F22" s="350" t="s">
        <v>311</v>
      </c>
      <c r="G22" s="350"/>
      <c r="H22" s="349" t="s">
        <v>765</v>
      </c>
      <c r="I22" s="349" t="s">
        <v>795</v>
      </c>
      <c r="J22" s="352" t="s">
        <v>786</v>
      </c>
      <c r="K22" s="352" t="s">
        <v>796</v>
      </c>
      <c r="L22" s="352" t="s">
        <v>797</v>
      </c>
      <c r="M22" s="353">
        <v>1</v>
      </c>
      <c r="N22" s="354" t="s">
        <v>798</v>
      </c>
      <c r="O22" s="350" t="s">
        <v>799</v>
      </c>
      <c r="P22" s="355">
        <v>1</v>
      </c>
      <c r="Q22" s="359">
        <f t="shared" si="0"/>
        <v>100</v>
      </c>
      <c r="R22" s="360"/>
      <c r="S22" s="173" t="s">
        <v>781</v>
      </c>
      <c r="T22" s="357" t="s">
        <v>781</v>
      </c>
      <c r="U22" s="363"/>
    </row>
    <row r="23" spans="1:21" ht="40.5" customHeight="1" x14ac:dyDescent="0.15">
      <c r="A23" s="348" t="s">
        <v>303</v>
      </c>
      <c r="B23" s="349" t="s">
        <v>2</v>
      </c>
      <c r="C23" s="350" t="s">
        <v>800</v>
      </c>
      <c r="D23" s="350" t="s">
        <v>307</v>
      </c>
      <c r="E23" s="351" t="s">
        <v>305</v>
      </c>
      <c r="F23" s="350" t="s">
        <v>311</v>
      </c>
      <c r="G23" s="350"/>
      <c r="H23" s="349" t="s">
        <v>393</v>
      </c>
      <c r="I23" s="349" t="s">
        <v>801</v>
      </c>
      <c r="J23" s="352" t="s">
        <v>786</v>
      </c>
      <c r="K23" s="352" t="s">
        <v>802</v>
      </c>
      <c r="L23" s="352" t="s">
        <v>797</v>
      </c>
      <c r="M23" s="353">
        <v>1</v>
      </c>
      <c r="N23" s="354" t="s">
        <v>774</v>
      </c>
      <c r="O23" s="350" t="s">
        <v>803</v>
      </c>
      <c r="P23" s="355">
        <v>0</v>
      </c>
      <c r="Q23" s="359">
        <f t="shared" si="0"/>
        <v>0</v>
      </c>
      <c r="R23" s="364" t="s">
        <v>1713</v>
      </c>
      <c r="S23" s="173" t="s">
        <v>781</v>
      </c>
      <c r="T23" s="357" t="s">
        <v>781</v>
      </c>
      <c r="U23" s="363"/>
    </row>
    <row r="24" spans="1:21" x14ac:dyDescent="0.15">
      <c r="E24" s="365"/>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D0202D-8215-F94E-B493-BF4DBDD53AEE}">
  <dimension ref="A1:W61"/>
  <sheetViews>
    <sheetView topLeftCell="G1" zoomScale="110" zoomScaleNormal="110" workbookViewId="0">
      <selection activeCell="C10" sqref="C10"/>
    </sheetView>
  </sheetViews>
  <sheetFormatPr baseColWidth="10" defaultColWidth="9.1640625" defaultRowHeight="13" x14ac:dyDescent="0.15"/>
  <cols>
    <col min="1" max="1" width="9.1640625" style="14"/>
    <col min="2" max="2" width="12.5" style="19" customWidth="1"/>
    <col min="3" max="3" width="36.5" style="14" bestFit="1" customWidth="1"/>
    <col min="4" max="4" width="9.1640625" style="14"/>
    <col min="5" max="5" width="33.33203125" style="14" bestFit="1" customWidth="1"/>
    <col min="6" max="6" width="16.33203125" style="14" bestFit="1" customWidth="1"/>
    <col min="7" max="7" width="16.6640625" style="14" bestFit="1" customWidth="1"/>
    <col min="8" max="8" width="14.5" style="14" bestFit="1" customWidth="1"/>
    <col min="9" max="9" width="10.83203125" style="14" customWidth="1"/>
    <col min="10" max="10" width="71.1640625" style="14" bestFit="1" customWidth="1"/>
    <col min="11" max="11" width="9.1640625" style="14"/>
    <col min="12" max="12" width="10.83203125" style="14" customWidth="1"/>
    <col min="13" max="13" width="16.5" style="14" customWidth="1"/>
    <col min="14" max="14" width="17" style="14" customWidth="1"/>
    <col min="15" max="15" width="13.1640625" style="14" bestFit="1" customWidth="1"/>
    <col min="16" max="20" width="9.1640625" style="14"/>
    <col min="21" max="22" width="11.6640625" style="14" customWidth="1"/>
    <col min="23" max="23" width="39.1640625" style="14" bestFit="1" customWidth="1"/>
    <col min="24" max="16384" width="9.1640625" style="14"/>
  </cols>
  <sheetData>
    <row r="1" spans="1:23" ht="14" thickBot="1" x14ac:dyDescent="0.2">
      <c r="A1" s="2" t="s">
        <v>74</v>
      </c>
      <c r="B1" s="476"/>
      <c r="C1" s="477"/>
      <c r="D1" s="477"/>
      <c r="E1" s="477"/>
      <c r="F1" s="477"/>
      <c r="G1" s="477"/>
      <c r="H1" s="477"/>
      <c r="I1" s="477"/>
      <c r="J1" s="477"/>
      <c r="K1" s="477"/>
      <c r="L1" s="477"/>
      <c r="M1" s="477"/>
      <c r="N1" s="477"/>
      <c r="O1" s="477"/>
      <c r="P1" s="477"/>
      <c r="Q1" s="477"/>
      <c r="R1" s="477"/>
      <c r="S1" s="477"/>
      <c r="T1" s="477"/>
      <c r="U1" s="477"/>
      <c r="V1" s="477"/>
      <c r="W1" s="477"/>
    </row>
    <row r="2" spans="1:23" x14ac:dyDescent="0.15">
      <c r="A2" s="63"/>
      <c r="B2" s="478"/>
      <c r="C2" s="63"/>
      <c r="D2" s="63"/>
      <c r="E2" s="63"/>
      <c r="F2" s="63"/>
      <c r="G2" s="63"/>
      <c r="H2" s="63"/>
      <c r="I2" s="63"/>
      <c r="J2" s="63"/>
      <c r="K2" s="63"/>
      <c r="L2" s="63"/>
      <c r="M2" s="63"/>
      <c r="N2" s="63"/>
      <c r="O2" s="63"/>
      <c r="P2" s="63"/>
      <c r="Q2" s="63"/>
      <c r="R2" s="63"/>
      <c r="S2" s="63"/>
      <c r="T2" s="63"/>
      <c r="U2" s="63"/>
      <c r="V2" s="273" t="s">
        <v>1</v>
      </c>
      <c r="W2" s="417" t="s">
        <v>2</v>
      </c>
    </row>
    <row r="3" spans="1:23" ht="14" thickBot="1" x14ac:dyDescent="0.2">
      <c r="A3" s="63"/>
      <c r="B3" s="478"/>
      <c r="C3" s="63"/>
      <c r="D3" s="63"/>
      <c r="E3" s="63"/>
      <c r="F3" s="63"/>
      <c r="G3" s="63"/>
      <c r="H3" s="63"/>
      <c r="I3" s="63"/>
      <c r="J3" s="63"/>
      <c r="K3" s="63"/>
      <c r="L3" s="63"/>
      <c r="M3" s="63"/>
      <c r="N3" s="63"/>
      <c r="O3" s="63"/>
      <c r="P3" s="479"/>
      <c r="Q3" s="479"/>
      <c r="R3" s="479"/>
      <c r="S3" s="479"/>
      <c r="T3" s="479"/>
      <c r="U3" s="479"/>
      <c r="V3" s="4" t="s">
        <v>3</v>
      </c>
      <c r="W3" s="480">
        <v>2021</v>
      </c>
    </row>
    <row r="4" spans="1:23" ht="14" thickBot="1" x14ac:dyDescent="0.2">
      <c r="A4" s="479"/>
      <c r="B4" s="481"/>
      <c r="C4" s="479"/>
      <c r="D4" s="479"/>
      <c r="E4" s="479"/>
      <c r="F4" s="479"/>
      <c r="G4" s="479"/>
      <c r="H4" s="479"/>
      <c r="I4" s="479"/>
      <c r="J4" s="479"/>
      <c r="K4" s="479"/>
      <c r="L4" s="479"/>
      <c r="M4" s="479"/>
      <c r="N4" s="482"/>
      <c r="O4" s="483"/>
      <c r="P4" s="629" t="s">
        <v>93</v>
      </c>
      <c r="Q4" s="630"/>
      <c r="R4" s="630"/>
      <c r="S4" s="630"/>
      <c r="T4" s="631"/>
      <c r="U4" s="484"/>
      <c r="V4" s="484"/>
      <c r="W4" s="484"/>
    </row>
    <row r="5" spans="1:23" ht="99" thickBot="1" x14ac:dyDescent="0.2">
      <c r="A5" s="485" t="s">
        <v>4</v>
      </c>
      <c r="B5" s="486" t="s">
        <v>75</v>
      </c>
      <c r="C5" s="487" t="s">
        <v>7</v>
      </c>
      <c r="D5" s="487" t="s">
        <v>8</v>
      </c>
      <c r="E5" s="488" t="s">
        <v>76</v>
      </c>
      <c r="F5" s="489" t="s">
        <v>77</v>
      </c>
      <c r="G5" s="485" t="s">
        <v>78</v>
      </c>
      <c r="H5" s="489" t="s">
        <v>79</v>
      </c>
      <c r="I5" s="489" t="s">
        <v>80</v>
      </c>
      <c r="J5" s="490" t="s">
        <v>15</v>
      </c>
      <c r="K5" s="491" t="s">
        <v>81</v>
      </c>
      <c r="L5" s="491" t="s">
        <v>82</v>
      </c>
      <c r="M5" s="491" t="s">
        <v>83</v>
      </c>
      <c r="N5" s="491" t="s">
        <v>84</v>
      </c>
      <c r="O5" s="492" t="s">
        <v>85</v>
      </c>
      <c r="P5" s="492" t="s">
        <v>86</v>
      </c>
      <c r="Q5" s="492" t="s">
        <v>87</v>
      </c>
      <c r="R5" s="492" t="s">
        <v>88</v>
      </c>
      <c r="S5" s="492" t="s">
        <v>89</v>
      </c>
      <c r="T5" s="492" t="s">
        <v>90</v>
      </c>
      <c r="U5" s="493" t="s">
        <v>91</v>
      </c>
      <c r="V5" s="493" t="s">
        <v>92</v>
      </c>
      <c r="W5" s="493" t="s">
        <v>73</v>
      </c>
    </row>
    <row r="6" spans="1:23" ht="14" x14ac:dyDescent="0.15">
      <c r="A6" s="367" t="s">
        <v>303</v>
      </c>
      <c r="B6" s="369" t="s">
        <v>1719</v>
      </c>
      <c r="C6" s="368" t="s">
        <v>306</v>
      </c>
      <c r="D6" s="367" t="s">
        <v>307</v>
      </c>
      <c r="E6" s="494" t="s">
        <v>308</v>
      </c>
      <c r="F6" s="367" t="s">
        <v>804</v>
      </c>
      <c r="G6" s="495" t="s">
        <v>805</v>
      </c>
      <c r="H6" s="367" t="s">
        <v>806</v>
      </c>
      <c r="I6" s="367" t="s">
        <v>322</v>
      </c>
      <c r="J6" s="366"/>
      <c r="K6" s="496">
        <v>8</v>
      </c>
      <c r="L6" s="497">
        <v>1</v>
      </c>
      <c r="M6" s="497">
        <v>1</v>
      </c>
      <c r="N6" s="498" t="s">
        <v>311</v>
      </c>
      <c r="O6" s="499" t="s">
        <v>309</v>
      </c>
      <c r="P6" s="499" t="s">
        <v>393</v>
      </c>
      <c r="Q6" s="498" t="s">
        <v>393</v>
      </c>
      <c r="R6" s="498" t="s">
        <v>309</v>
      </c>
      <c r="S6" s="498" t="s">
        <v>393</v>
      </c>
      <c r="T6" s="498" t="s">
        <v>393</v>
      </c>
      <c r="U6" s="498" t="s">
        <v>311</v>
      </c>
      <c r="V6" s="500" t="s">
        <v>309</v>
      </c>
      <c r="W6" s="497"/>
    </row>
    <row r="7" spans="1:23" ht="14" x14ac:dyDescent="0.15">
      <c r="A7" s="103" t="s">
        <v>303</v>
      </c>
      <c r="B7" s="501" t="s">
        <v>1719</v>
      </c>
      <c r="C7" s="502" t="s">
        <v>306</v>
      </c>
      <c r="D7" s="103" t="s">
        <v>307</v>
      </c>
      <c r="E7" s="103" t="s">
        <v>308</v>
      </c>
      <c r="F7" s="103" t="s">
        <v>804</v>
      </c>
      <c r="G7" s="104" t="s">
        <v>805</v>
      </c>
      <c r="H7" s="103" t="s">
        <v>807</v>
      </c>
      <c r="I7" s="103" t="s">
        <v>808</v>
      </c>
      <c r="J7" s="105" t="s">
        <v>809</v>
      </c>
      <c r="K7" s="503">
        <v>8</v>
      </c>
      <c r="L7" s="504">
        <v>1</v>
      </c>
      <c r="M7" s="504">
        <v>1</v>
      </c>
      <c r="N7" s="370" t="s">
        <v>311</v>
      </c>
      <c r="O7" s="370" t="s">
        <v>309</v>
      </c>
      <c r="P7" s="370" t="s">
        <v>393</v>
      </c>
      <c r="Q7" s="370" t="s">
        <v>309</v>
      </c>
      <c r="R7" s="370" t="s">
        <v>393</v>
      </c>
      <c r="S7" s="370" t="s">
        <v>393</v>
      </c>
      <c r="T7" s="370" t="s">
        <v>393</v>
      </c>
      <c r="U7" s="370" t="s">
        <v>311</v>
      </c>
      <c r="V7" s="371" t="s">
        <v>309</v>
      </c>
      <c r="W7" s="504"/>
    </row>
    <row r="8" spans="1:23" ht="14" x14ac:dyDescent="0.15">
      <c r="A8" s="103" t="s">
        <v>303</v>
      </c>
      <c r="B8" s="501" t="s">
        <v>1719</v>
      </c>
      <c r="C8" s="502" t="s">
        <v>306</v>
      </c>
      <c r="D8" s="103" t="s">
        <v>307</v>
      </c>
      <c r="E8" s="103" t="s">
        <v>308</v>
      </c>
      <c r="F8" s="103" t="s">
        <v>804</v>
      </c>
      <c r="G8" s="104" t="s">
        <v>805</v>
      </c>
      <c r="H8" s="103" t="s">
        <v>810</v>
      </c>
      <c r="I8" s="103" t="s">
        <v>322</v>
      </c>
      <c r="J8" s="105"/>
      <c r="K8" s="503">
        <v>8</v>
      </c>
      <c r="L8" s="504">
        <v>1</v>
      </c>
      <c r="M8" s="504">
        <v>1</v>
      </c>
      <c r="N8" s="370" t="s">
        <v>311</v>
      </c>
      <c r="O8" s="370" t="s">
        <v>309</v>
      </c>
      <c r="P8" s="370" t="s">
        <v>393</v>
      </c>
      <c r="Q8" s="370" t="s">
        <v>393</v>
      </c>
      <c r="R8" s="370" t="s">
        <v>393</v>
      </c>
      <c r="S8" s="370" t="s">
        <v>393</v>
      </c>
      <c r="T8" s="370" t="s">
        <v>393</v>
      </c>
      <c r="U8" s="370" t="s">
        <v>311</v>
      </c>
      <c r="V8" s="371" t="s">
        <v>309</v>
      </c>
      <c r="W8" s="504"/>
    </row>
    <row r="9" spans="1:23" ht="14" x14ac:dyDescent="0.15">
      <c r="A9" s="103" t="s">
        <v>303</v>
      </c>
      <c r="B9" s="501" t="s">
        <v>1719</v>
      </c>
      <c r="C9" s="505" t="s">
        <v>306</v>
      </c>
      <c r="D9" s="105" t="s">
        <v>307</v>
      </c>
      <c r="E9" s="105" t="s">
        <v>308</v>
      </c>
      <c r="F9" s="105" t="s">
        <v>804</v>
      </c>
      <c r="G9" s="106" t="s">
        <v>805</v>
      </c>
      <c r="H9" s="105" t="s">
        <v>811</v>
      </c>
      <c r="I9" s="105" t="s">
        <v>808</v>
      </c>
      <c r="J9" s="105" t="s">
        <v>809</v>
      </c>
      <c r="K9" s="503">
        <v>8</v>
      </c>
      <c r="L9" s="504">
        <v>1</v>
      </c>
      <c r="M9" s="504">
        <v>1</v>
      </c>
      <c r="N9" s="370" t="s">
        <v>311</v>
      </c>
      <c r="O9" s="370" t="s">
        <v>309</v>
      </c>
      <c r="P9" s="370" t="s">
        <v>311</v>
      </c>
      <c r="Q9" s="370" t="s">
        <v>393</v>
      </c>
      <c r="R9" s="370" t="s">
        <v>393</v>
      </c>
      <c r="S9" s="370" t="s">
        <v>393</v>
      </c>
      <c r="T9" s="370" t="s">
        <v>393</v>
      </c>
      <c r="U9" s="370" t="s">
        <v>311</v>
      </c>
      <c r="V9" s="371" t="s">
        <v>311</v>
      </c>
      <c r="W9" s="504"/>
    </row>
    <row r="10" spans="1:23" ht="14" x14ac:dyDescent="0.15">
      <c r="A10" s="103" t="s">
        <v>303</v>
      </c>
      <c r="B10" s="501" t="s">
        <v>1719</v>
      </c>
      <c r="C10" s="502" t="s">
        <v>306</v>
      </c>
      <c r="D10" s="103" t="s">
        <v>307</v>
      </c>
      <c r="E10" s="103" t="s">
        <v>338</v>
      </c>
      <c r="F10" s="103" t="s">
        <v>804</v>
      </c>
      <c r="G10" s="104" t="s">
        <v>812</v>
      </c>
      <c r="H10" s="103" t="s">
        <v>806</v>
      </c>
      <c r="I10" s="103" t="s">
        <v>808</v>
      </c>
      <c r="J10" s="105" t="s">
        <v>809</v>
      </c>
      <c r="K10" s="503">
        <v>2</v>
      </c>
      <c r="L10" s="504">
        <v>1</v>
      </c>
      <c r="M10" s="504">
        <v>1</v>
      </c>
      <c r="N10" s="370" t="s">
        <v>311</v>
      </c>
      <c r="O10" s="370" t="s">
        <v>309</v>
      </c>
      <c r="P10" s="370" t="s">
        <v>393</v>
      </c>
      <c r="Q10" s="370" t="s">
        <v>393</v>
      </c>
      <c r="R10" s="370" t="s">
        <v>309</v>
      </c>
      <c r="S10" s="370" t="s">
        <v>393</v>
      </c>
      <c r="T10" s="370" t="s">
        <v>393</v>
      </c>
      <c r="U10" s="370" t="s">
        <v>311</v>
      </c>
      <c r="V10" s="371" t="s">
        <v>309</v>
      </c>
      <c r="W10" s="504"/>
    </row>
    <row r="11" spans="1:23" ht="14" x14ac:dyDescent="0.15">
      <c r="A11" s="103" t="s">
        <v>303</v>
      </c>
      <c r="B11" s="501" t="s">
        <v>1719</v>
      </c>
      <c r="C11" s="502" t="s">
        <v>306</v>
      </c>
      <c r="D11" s="103" t="s">
        <v>307</v>
      </c>
      <c r="E11" s="103" t="s">
        <v>338</v>
      </c>
      <c r="F11" s="103" t="s">
        <v>804</v>
      </c>
      <c r="G11" s="104" t="s">
        <v>812</v>
      </c>
      <c r="H11" s="103" t="s">
        <v>807</v>
      </c>
      <c r="I11" s="103" t="s">
        <v>808</v>
      </c>
      <c r="J11" s="105" t="s">
        <v>809</v>
      </c>
      <c r="K11" s="503">
        <v>2</v>
      </c>
      <c r="L11" s="504">
        <v>1</v>
      </c>
      <c r="M11" s="504">
        <v>1</v>
      </c>
      <c r="N11" s="370" t="s">
        <v>311</v>
      </c>
      <c r="O11" s="370" t="s">
        <v>309</v>
      </c>
      <c r="P11" s="370" t="s">
        <v>393</v>
      </c>
      <c r="Q11" s="370" t="s">
        <v>309</v>
      </c>
      <c r="R11" s="370" t="s">
        <v>393</v>
      </c>
      <c r="S11" s="370" t="s">
        <v>393</v>
      </c>
      <c r="T11" s="370" t="s">
        <v>393</v>
      </c>
      <c r="U11" s="370" t="s">
        <v>311</v>
      </c>
      <c r="V11" s="371" t="s">
        <v>309</v>
      </c>
      <c r="W11" s="504"/>
    </row>
    <row r="12" spans="1:23" ht="14" x14ac:dyDescent="0.15">
      <c r="A12" s="103" t="s">
        <v>303</v>
      </c>
      <c r="B12" s="501" t="s">
        <v>1719</v>
      </c>
      <c r="C12" s="502" t="s">
        <v>306</v>
      </c>
      <c r="D12" s="103" t="s">
        <v>307</v>
      </c>
      <c r="E12" s="103" t="s">
        <v>338</v>
      </c>
      <c r="F12" s="103" t="s">
        <v>804</v>
      </c>
      <c r="G12" s="104" t="s">
        <v>812</v>
      </c>
      <c r="H12" s="103" t="s">
        <v>810</v>
      </c>
      <c r="I12" s="103" t="s">
        <v>322</v>
      </c>
      <c r="J12" s="105"/>
      <c r="K12" s="503">
        <v>2</v>
      </c>
      <c r="L12" s="504">
        <v>1</v>
      </c>
      <c r="M12" s="504">
        <v>1</v>
      </c>
      <c r="N12" s="370" t="s">
        <v>311</v>
      </c>
      <c r="O12" s="370" t="s">
        <v>309</v>
      </c>
      <c r="P12" s="370" t="s">
        <v>393</v>
      </c>
      <c r="Q12" s="370" t="s">
        <v>393</v>
      </c>
      <c r="R12" s="370" t="s">
        <v>393</v>
      </c>
      <c r="S12" s="370" t="s">
        <v>393</v>
      </c>
      <c r="T12" s="370" t="s">
        <v>393</v>
      </c>
      <c r="U12" s="370" t="s">
        <v>311</v>
      </c>
      <c r="V12" s="371" t="s">
        <v>309</v>
      </c>
      <c r="W12" s="504"/>
    </row>
    <row r="13" spans="1:23" ht="14" x14ac:dyDescent="0.15">
      <c r="A13" s="103" t="s">
        <v>303</v>
      </c>
      <c r="B13" s="501" t="s">
        <v>1719</v>
      </c>
      <c r="C13" s="502" t="s">
        <v>306</v>
      </c>
      <c r="D13" s="103" t="s">
        <v>307</v>
      </c>
      <c r="E13" s="103" t="s">
        <v>338</v>
      </c>
      <c r="F13" s="103" t="s">
        <v>804</v>
      </c>
      <c r="G13" s="104" t="s">
        <v>812</v>
      </c>
      <c r="H13" s="103" t="s">
        <v>811</v>
      </c>
      <c r="I13" s="103" t="s">
        <v>808</v>
      </c>
      <c r="J13" s="105" t="s">
        <v>809</v>
      </c>
      <c r="K13" s="503">
        <v>2</v>
      </c>
      <c r="L13" s="504">
        <v>1</v>
      </c>
      <c r="M13" s="504">
        <v>1</v>
      </c>
      <c r="N13" s="370" t="s">
        <v>311</v>
      </c>
      <c r="O13" s="370" t="s">
        <v>309</v>
      </c>
      <c r="P13" s="370" t="s">
        <v>309</v>
      </c>
      <c r="Q13" s="370" t="s">
        <v>393</v>
      </c>
      <c r="R13" s="370" t="s">
        <v>393</v>
      </c>
      <c r="S13" s="370" t="s">
        <v>393</v>
      </c>
      <c r="T13" s="370" t="s">
        <v>393</v>
      </c>
      <c r="U13" s="370" t="s">
        <v>311</v>
      </c>
      <c r="V13" s="371" t="s">
        <v>309</v>
      </c>
      <c r="W13" s="504"/>
    </row>
    <row r="14" spans="1:23" ht="14" x14ac:dyDescent="0.15">
      <c r="A14" s="103" t="s">
        <v>303</v>
      </c>
      <c r="B14" s="501">
        <v>2021</v>
      </c>
      <c r="C14" s="502" t="s">
        <v>391</v>
      </c>
      <c r="D14" s="103" t="s">
        <v>307</v>
      </c>
      <c r="E14" s="103" t="s">
        <v>392</v>
      </c>
      <c r="F14" s="104" t="s">
        <v>814</v>
      </c>
      <c r="G14" s="103" t="s">
        <v>813</v>
      </c>
      <c r="H14" s="103" t="s">
        <v>806</v>
      </c>
      <c r="I14" s="103" t="s">
        <v>808</v>
      </c>
      <c r="J14" s="105" t="s">
        <v>815</v>
      </c>
      <c r="K14" s="503">
        <v>1486</v>
      </c>
      <c r="L14" s="504">
        <v>2</v>
      </c>
      <c r="M14" s="504">
        <v>2</v>
      </c>
      <c r="N14" s="370" t="s">
        <v>309</v>
      </c>
      <c r="O14" s="370" t="s">
        <v>309</v>
      </c>
      <c r="P14" s="370" t="s">
        <v>393</v>
      </c>
      <c r="Q14" s="370" t="s">
        <v>393</v>
      </c>
      <c r="R14" s="370" t="s">
        <v>309</v>
      </c>
      <c r="S14" s="370" t="s">
        <v>393</v>
      </c>
      <c r="T14" s="370" t="s">
        <v>393</v>
      </c>
      <c r="U14" s="370" t="s">
        <v>311</v>
      </c>
      <c r="V14" s="371" t="s">
        <v>309</v>
      </c>
      <c r="W14" s="504"/>
    </row>
    <row r="15" spans="1:23" ht="14" x14ac:dyDescent="0.15">
      <c r="A15" s="103" t="s">
        <v>303</v>
      </c>
      <c r="B15" s="501">
        <v>2021</v>
      </c>
      <c r="C15" s="502" t="s">
        <v>391</v>
      </c>
      <c r="D15" s="103" t="s">
        <v>307</v>
      </c>
      <c r="E15" s="103" t="s">
        <v>392</v>
      </c>
      <c r="F15" s="104" t="s">
        <v>814</v>
      </c>
      <c r="G15" s="103" t="s">
        <v>813</v>
      </c>
      <c r="H15" s="103" t="s">
        <v>807</v>
      </c>
      <c r="I15" s="103" t="s">
        <v>808</v>
      </c>
      <c r="J15" s="105" t="s">
        <v>815</v>
      </c>
      <c r="K15" s="503">
        <v>1486</v>
      </c>
      <c r="L15" s="504">
        <v>2</v>
      </c>
      <c r="M15" s="504">
        <v>2</v>
      </c>
      <c r="N15" s="370" t="s">
        <v>309</v>
      </c>
      <c r="O15" s="370" t="s">
        <v>309</v>
      </c>
      <c r="P15" s="370" t="s">
        <v>393</v>
      </c>
      <c r="Q15" s="370" t="s">
        <v>309</v>
      </c>
      <c r="R15" s="370" t="s">
        <v>393</v>
      </c>
      <c r="S15" s="370" t="s">
        <v>393</v>
      </c>
      <c r="T15" s="370" t="s">
        <v>393</v>
      </c>
      <c r="U15" s="370" t="s">
        <v>311</v>
      </c>
      <c r="V15" s="371" t="s">
        <v>309</v>
      </c>
      <c r="W15" s="504"/>
    </row>
    <row r="16" spans="1:23" ht="14" x14ac:dyDescent="0.15">
      <c r="A16" s="103" t="s">
        <v>303</v>
      </c>
      <c r="B16" s="501">
        <v>2021</v>
      </c>
      <c r="C16" s="502" t="s">
        <v>391</v>
      </c>
      <c r="D16" s="103" t="s">
        <v>307</v>
      </c>
      <c r="E16" s="103" t="s">
        <v>392</v>
      </c>
      <c r="F16" s="104" t="s">
        <v>814</v>
      </c>
      <c r="G16" s="103" t="s">
        <v>813</v>
      </c>
      <c r="H16" s="103" t="s">
        <v>810</v>
      </c>
      <c r="I16" s="103" t="s">
        <v>322</v>
      </c>
      <c r="J16" s="105"/>
      <c r="K16" s="503">
        <v>1486</v>
      </c>
      <c r="L16" s="504">
        <v>2</v>
      </c>
      <c r="M16" s="504">
        <v>2</v>
      </c>
      <c r="N16" s="370" t="s">
        <v>309</v>
      </c>
      <c r="O16" s="370" t="s">
        <v>309</v>
      </c>
      <c r="P16" s="370" t="s">
        <v>393</v>
      </c>
      <c r="Q16" s="370" t="s">
        <v>393</v>
      </c>
      <c r="R16" s="370" t="s">
        <v>393</v>
      </c>
      <c r="S16" s="370" t="s">
        <v>309</v>
      </c>
      <c r="T16" s="370" t="s">
        <v>393</v>
      </c>
      <c r="U16" s="370" t="s">
        <v>311</v>
      </c>
      <c r="V16" s="371" t="s">
        <v>309</v>
      </c>
      <c r="W16" s="504"/>
    </row>
    <row r="17" spans="1:23" ht="14" x14ac:dyDescent="0.15">
      <c r="A17" s="103" t="s">
        <v>303</v>
      </c>
      <c r="B17" s="501">
        <v>2021</v>
      </c>
      <c r="C17" s="502" t="s">
        <v>391</v>
      </c>
      <c r="D17" s="103" t="s">
        <v>307</v>
      </c>
      <c r="E17" s="103" t="s">
        <v>392</v>
      </c>
      <c r="F17" s="104" t="s">
        <v>814</v>
      </c>
      <c r="G17" s="103" t="s">
        <v>813</v>
      </c>
      <c r="H17" s="103" t="s">
        <v>811</v>
      </c>
      <c r="I17" s="103" t="s">
        <v>808</v>
      </c>
      <c r="J17" s="105" t="s">
        <v>815</v>
      </c>
      <c r="K17" s="503">
        <v>1486</v>
      </c>
      <c r="L17" s="504">
        <v>2</v>
      </c>
      <c r="M17" s="504">
        <v>2</v>
      </c>
      <c r="N17" s="370" t="s">
        <v>309</v>
      </c>
      <c r="O17" s="370" t="s">
        <v>309</v>
      </c>
      <c r="P17" s="370" t="s">
        <v>311</v>
      </c>
      <c r="Q17" s="370" t="s">
        <v>393</v>
      </c>
      <c r="R17" s="370" t="s">
        <v>393</v>
      </c>
      <c r="S17" s="370" t="s">
        <v>393</v>
      </c>
      <c r="T17" s="370" t="s">
        <v>393</v>
      </c>
      <c r="U17" s="370" t="s">
        <v>311</v>
      </c>
      <c r="V17" s="371" t="s">
        <v>309</v>
      </c>
      <c r="W17" s="504"/>
    </row>
    <row r="18" spans="1:23" ht="14" x14ac:dyDescent="0.15">
      <c r="A18" s="103" t="s">
        <v>303</v>
      </c>
      <c r="B18" s="501">
        <v>2021</v>
      </c>
      <c r="C18" s="502" t="s">
        <v>391</v>
      </c>
      <c r="D18" s="103" t="s">
        <v>307</v>
      </c>
      <c r="E18" s="103" t="s">
        <v>392</v>
      </c>
      <c r="F18" s="104" t="s">
        <v>814</v>
      </c>
      <c r="G18" s="103" t="s">
        <v>816</v>
      </c>
      <c r="H18" s="103" t="s">
        <v>806</v>
      </c>
      <c r="I18" s="103" t="s">
        <v>808</v>
      </c>
      <c r="J18" s="105" t="s">
        <v>815</v>
      </c>
      <c r="K18" s="503">
        <v>5335</v>
      </c>
      <c r="L18" s="504">
        <v>32</v>
      </c>
      <c r="M18" s="504">
        <v>32</v>
      </c>
      <c r="N18" s="370" t="s">
        <v>309</v>
      </c>
      <c r="O18" s="370" t="s">
        <v>1972</v>
      </c>
      <c r="P18" s="370" t="s">
        <v>393</v>
      </c>
      <c r="Q18" s="370" t="s">
        <v>393</v>
      </c>
      <c r="R18" s="370" t="s">
        <v>309</v>
      </c>
      <c r="S18" s="370" t="s">
        <v>393</v>
      </c>
      <c r="T18" s="370" t="s">
        <v>393</v>
      </c>
      <c r="U18" s="370" t="s">
        <v>311</v>
      </c>
      <c r="V18" s="371" t="s">
        <v>309</v>
      </c>
      <c r="W18" s="504"/>
    </row>
    <row r="19" spans="1:23" ht="14" x14ac:dyDescent="0.15">
      <c r="A19" s="103" t="s">
        <v>303</v>
      </c>
      <c r="B19" s="501">
        <v>2021</v>
      </c>
      <c r="C19" s="502" t="s">
        <v>391</v>
      </c>
      <c r="D19" s="103" t="s">
        <v>307</v>
      </c>
      <c r="E19" s="103" t="s">
        <v>392</v>
      </c>
      <c r="F19" s="104" t="s">
        <v>814</v>
      </c>
      <c r="G19" s="103" t="s">
        <v>816</v>
      </c>
      <c r="H19" s="103" t="s">
        <v>807</v>
      </c>
      <c r="I19" s="103" t="s">
        <v>808</v>
      </c>
      <c r="J19" s="105" t="s">
        <v>815</v>
      </c>
      <c r="K19" s="503">
        <v>5335</v>
      </c>
      <c r="L19" s="504">
        <v>32</v>
      </c>
      <c r="M19" s="504">
        <v>32</v>
      </c>
      <c r="N19" s="370" t="s">
        <v>309</v>
      </c>
      <c r="O19" s="370" t="s">
        <v>1972</v>
      </c>
      <c r="P19" s="370" t="s">
        <v>393</v>
      </c>
      <c r="Q19" s="370" t="s">
        <v>309</v>
      </c>
      <c r="R19" s="370" t="s">
        <v>393</v>
      </c>
      <c r="S19" s="370" t="s">
        <v>393</v>
      </c>
      <c r="T19" s="370" t="s">
        <v>393</v>
      </c>
      <c r="U19" s="370" t="s">
        <v>311</v>
      </c>
      <c r="V19" s="371" t="s">
        <v>309</v>
      </c>
      <c r="W19" s="504"/>
    </row>
    <row r="20" spans="1:23" ht="14" x14ac:dyDescent="0.15">
      <c r="A20" s="103" t="s">
        <v>303</v>
      </c>
      <c r="B20" s="501">
        <v>2021</v>
      </c>
      <c r="C20" s="502" t="s">
        <v>391</v>
      </c>
      <c r="D20" s="103" t="s">
        <v>307</v>
      </c>
      <c r="E20" s="103" t="s">
        <v>392</v>
      </c>
      <c r="F20" s="104" t="s">
        <v>814</v>
      </c>
      <c r="G20" s="103" t="s">
        <v>816</v>
      </c>
      <c r="H20" s="103" t="s">
        <v>810</v>
      </c>
      <c r="I20" s="103" t="s">
        <v>322</v>
      </c>
      <c r="J20" s="105"/>
      <c r="K20" s="503">
        <v>5335</v>
      </c>
      <c r="L20" s="504">
        <v>32</v>
      </c>
      <c r="M20" s="504">
        <v>32</v>
      </c>
      <c r="N20" s="370" t="s">
        <v>309</v>
      </c>
      <c r="O20" s="370" t="s">
        <v>1972</v>
      </c>
      <c r="P20" s="370" t="s">
        <v>393</v>
      </c>
      <c r="Q20" s="370" t="s">
        <v>393</v>
      </c>
      <c r="R20" s="370" t="s">
        <v>393</v>
      </c>
      <c r="S20" s="370" t="s">
        <v>309</v>
      </c>
      <c r="T20" s="370" t="s">
        <v>393</v>
      </c>
      <c r="U20" s="370" t="s">
        <v>311</v>
      </c>
      <c r="V20" s="371" t="s">
        <v>309</v>
      </c>
      <c r="W20" s="504"/>
    </row>
    <row r="21" spans="1:23" ht="14" x14ac:dyDescent="0.15">
      <c r="A21" s="103" t="s">
        <v>303</v>
      </c>
      <c r="B21" s="501">
        <v>2021</v>
      </c>
      <c r="C21" s="502" t="s">
        <v>391</v>
      </c>
      <c r="D21" s="103" t="s">
        <v>307</v>
      </c>
      <c r="E21" s="103" t="s">
        <v>392</v>
      </c>
      <c r="F21" s="104" t="s">
        <v>814</v>
      </c>
      <c r="G21" s="103" t="s">
        <v>816</v>
      </c>
      <c r="H21" s="103" t="s">
        <v>811</v>
      </c>
      <c r="I21" s="103" t="s">
        <v>808</v>
      </c>
      <c r="J21" s="105" t="s">
        <v>815</v>
      </c>
      <c r="K21" s="503">
        <v>5335</v>
      </c>
      <c r="L21" s="504">
        <v>32</v>
      </c>
      <c r="M21" s="504">
        <v>32</v>
      </c>
      <c r="N21" s="370" t="s">
        <v>309</v>
      </c>
      <c r="O21" s="370" t="s">
        <v>1972</v>
      </c>
      <c r="P21" s="370" t="s">
        <v>311</v>
      </c>
      <c r="Q21" s="370" t="s">
        <v>393</v>
      </c>
      <c r="R21" s="370" t="s">
        <v>393</v>
      </c>
      <c r="S21" s="370" t="s">
        <v>393</v>
      </c>
      <c r="T21" s="370" t="s">
        <v>393</v>
      </c>
      <c r="U21" s="370" t="s">
        <v>311</v>
      </c>
      <c r="V21" s="371" t="s">
        <v>309</v>
      </c>
      <c r="W21" s="504"/>
    </row>
    <row r="22" spans="1:23" ht="14" x14ac:dyDescent="0.15">
      <c r="A22" s="103" t="s">
        <v>303</v>
      </c>
      <c r="B22" s="501">
        <v>2021</v>
      </c>
      <c r="C22" s="502" t="s">
        <v>391</v>
      </c>
      <c r="D22" s="103" t="s">
        <v>307</v>
      </c>
      <c r="E22" s="103" t="s">
        <v>395</v>
      </c>
      <c r="F22" s="104" t="s">
        <v>818</v>
      </c>
      <c r="G22" s="103" t="s">
        <v>817</v>
      </c>
      <c r="H22" s="103" t="s">
        <v>806</v>
      </c>
      <c r="I22" s="103" t="s">
        <v>808</v>
      </c>
      <c r="J22" s="105" t="s">
        <v>815</v>
      </c>
      <c r="K22" s="503">
        <v>7</v>
      </c>
      <c r="L22" s="504">
        <v>0</v>
      </c>
      <c r="M22" s="504">
        <v>0</v>
      </c>
      <c r="N22" s="370" t="s">
        <v>309</v>
      </c>
      <c r="O22" s="370" t="s">
        <v>309</v>
      </c>
      <c r="P22" s="370" t="s">
        <v>393</v>
      </c>
      <c r="Q22" s="370" t="s">
        <v>393</v>
      </c>
      <c r="R22" s="370" t="s">
        <v>309</v>
      </c>
      <c r="S22" s="370" t="s">
        <v>393</v>
      </c>
      <c r="T22" s="370" t="s">
        <v>393</v>
      </c>
      <c r="U22" s="370" t="s">
        <v>311</v>
      </c>
      <c r="V22" s="371" t="s">
        <v>309</v>
      </c>
      <c r="W22" s="504"/>
    </row>
    <row r="23" spans="1:23" ht="14" x14ac:dyDescent="0.15">
      <c r="A23" s="103" t="s">
        <v>303</v>
      </c>
      <c r="B23" s="501">
        <v>2021</v>
      </c>
      <c r="C23" s="502" t="s">
        <v>391</v>
      </c>
      <c r="D23" s="103" t="s">
        <v>307</v>
      </c>
      <c r="E23" s="103" t="s">
        <v>395</v>
      </c>
      <c r="F23" s="104" t="s">
        <v>818</v>
      </c>
      <c r="G23" s="103" t="s">
        <v>817</v>
      </c>
      <c r="H23" s="103" t="s">
        <v>807</v>
      </c>
      <c r="I23" s="103" t="s">
        <v>808</v>
      </c>
      <c r="J23" s="105" t="s">
        <v>815</v>
      </c>
      <c r="K23" s="503">
        <v>7</v>
      </c>
      <c r="L23" s="504">
        <v>0</v>
      </c>
      <c r="M23" s="504">
        <v>0</v>
      </c>
      <c r="N23" s="370" t="s">
        <v>309</v>
      </c>
      <c r="O23" s="370" t="s">
        <v>309</v>
      </c>
      <c r="P23" s="370" t="s">
        <v>393</v>
      </c>
      <c r="Q23" s="370" t="s">
        <v>309</v>
      </c>
      <c r="R23" s="370" t="s">
        <v>393</v>
      </c>
      <c r="S23" s="370" t="s">
        <v>393</v>
      </c>
      <c r="T23" s="370" t="s">
        <v>393</v>
      </c>
      <c r="U23" s="370" t="s">
        <v>311</v>
      </c>
      <c r="V23" s="371" t="s">
        <v>309</v>
      </c>
      <c r="W23" s="504"/>
    </row>
    <row r="24" spans="1:23" ht="14" x14ac:dyDescent="0.15">
      <c r="A24" s="103" t="s">
        <v>303</v>
      </c>
      <c r="B24" s="501">
        <v>2021</v>
      </c>
      <c r="C24" s="502" t="s">
        <v>391</v>
      </c>
      <c r="D24" s="103" t="s">
        <v>307</v>
      </c>
      <c r="E24" s="103" t="s">
        <v>395</v>
      </c>
      <c r="F24" s="104" t="s">
        <v>818</v>
      </c>
      <c r="G24" s="103" t="s">
        <v>817</v>
      </c>
      <c r="H24" s="103" t="s">
        <v>810</v>
      </c>
      <c r="I24" s="103" t="s">
        <v>322</v>
      </c>
      <c r="J24" s="105"/>
      <c r="K24" s="503">
        <v>7</v>
      </c>
      <c r="L24" s="504">
        <v>0</v>
      </c>
      <c r="M24" s="504">
        <v>0</v>
      </c>
      <c r="N24" s="370" t="s">
        <v>309</v>
      </c>
      <c r="O24" s="370" t="s">
        <v>309</v>
      </c>
      <c r="P24" s="370" t="s">
        <v>393</v>
      </c>
      <c r="Q24" s="370" t="s">
        <v>393</v>
      </c>
      <c r="R24" s="370" t="s">
        <v>393</v>
      </c>
      <c r="S24" s="370" t="s">
        <v>309</v>
      </c>
      <c r="T24" s="370" t="s">
        <v>393</v>
      </c>
      <c r="U24" s="370" t="s">
        <v>311</v>
      </c>
      <c r="V24" s="371" t="s">
        <v>309</v>
      </c>
      <c r="W24" s="504"/>
    </row>
    <row r="25" spans="1:23" ht="14" x14ac:dyDescent="0.15">
      <c r="A25" s="103" t="s">
        <v>303</v>
      </c>
      <c r="B25" s="501">
        <v>2021</v>
      </c>
      <c r="C25" s="502" t="s">
        <v>391</v>
      </c>
      <c r="D25" s="103" t="s">
        <v>307</v>
      </c>
      <c r="E25" s="103" t="s">
        <v>395</v>
      </c>
      <c r="F25" s="104" t="s">
        <v>818</v>
      </c>
      <c r="G25" s="103" t="s">
        <v>817</v>
      </c>
      <c r="H25" s="103" t="s">
        <v>811</v>
      </c>
      <c r="I25" s="103" t="s">
        <v>808</v>
      </c>
      <c r="J25" s="105" t="s">
        <v>815</v>
      </c>
      <c r="K25" s="503">
        <v>7</v>
      </c>
      <c r="L25" s="504">
        <v>0</v>
      </c>
      <c r="M25" s="504">
        <v>0</v>
      </c>
      <c r="N25" s="370" t="s">
        <v>309</v>
      </c>
      <c r="O25" s="370" t="s">
        <v>309</v>
      </c>
      <c r="P25" s="370" t="s">
        <v>311</v>
      </c>
      <c r="Q25" s="370" t="s">
        <v>393</v>
      </c>
      <c r="R25" s="370" t="s">
        <v>393</v>
      </c>
      <c r="S25" s="370" t="s">
        <v>393</v>
      </c>
      <c r="T25" s="370" t="s">
        <v>393</v>
      </c>
      <c r="U25" s="370" t="s">
        <v>311</v>
      </c>
      <c r="V25" s="371" t="s">
        <v>309</v>
      </c>
      <c r="W25" s="504"/>
    </row>
    <row r="26" spans="1:23" ht="14" x14ac:dyDescent="0.15">
      <c r="A26" s="103" t="s">
        <v>303</v>
      </c>
      <c r="B26" s="501" t="s">
        <v>1719</v>
      </c>
      <c r="C26" s="502" t="s">
        <v>822</v>
      </c>
      <c r="D26" s="103" t="s">
        <v>307</v>
      </c>
      <c r="E26" s="103" t="s">
        <v>409</v>
      </c>
      <c r="F26" s="103" t="s">
        <v>804</v>
      </c>
      <c r="G26" s="104" t="s">
        <v>823</v>
      </c>
      <c r="H26" s="103" t="s">
        <v>806</v>
      </c>
      <c r="I26" s="103" t="s">
        <v>322</v>
      </c>
      <c r="J26" s="105"/>
      <c r="K26" s="503">
        <v>10554</v>
      </c>
      <c r="L26" s="504">
        <v>3</v>
      </c>
      <c r="M26" s="504">
        <v>3</v>
      </c>
      <c r="N26" s="370" t="s">
        <v>309</v>
      </c>
      <c r="O26" s="370" t="s">
        <v>309</v>
      </c>
      <c r="P26" s="370" t="s">
        <v>393</v>
      </c>
      <c r="Q26" s="370" t="s">
        <v>393</v>
      </c>
      <c r="R26" s="370" t="s">
        <v>309</v>
      </c>
      <c r="S26" s="370" t="s">
        <v>393</v>
      </c>
      <c r="T26" s="370" t="s">
        <v>393</v>
      </c>
      <c r="U26" s="370" t="s">
        <v>311</v>
      </c>
      <c r="V26" s="371" t="s">
        <v>309</v>
      </c>
      <c r="W26" s="504"/>
    </row>
    <row r="27" spans="1:23" ht="14" x14ac:dyDescent="0.15">
      <c r="A27" s="103" t="s">
        <v>303</v>
      </c>
      <c r="B27" s="501" t="s">
        <v>1719</v>
      </c>
      <c r="C27" s="502" t="s">
        <v>822</v>
      </c>
      <c r="D27" s="103" t="s">
        <v>307</v>
      </c>
      <c r="E27" s="103" t="s">
        <v>409</v>
      </c>
      <c r="F27" s="103" t="s">
        <v>804</v>
      </c>
      <c r="G27" s="104" t="s">
        <v>823</v>
      </c>
      <c r="H27" s="103" t="s">
        <v>807</v>
      </c>
      <c r="I27" s="103" t="s">
        <v>808</v>
      </c>
      <c r="J27" s="105" t="s">
        <v>809</v>
      </c>
      <c r="K27" s="503">
        <v>10554</v>
      </c>
      <c r="L27" s="504">
        <v>3</v>
      </c>
      <c r="M27" s="504">
        <v>3</v>
      </c>
      <c r="N27" s="370" t="s">
        <v>309</v>
      </c>
      <c r="O27" s="370" t="s">
        <v>309</v>
      </c>
      <c r="P27" s="370" t="s">
        <v>393</v>
      </c>
      <c r="Q27" s="370" t="s">
        <v>309</v>
      </c>
      <c r="R27" s="370" t="s">
        <v>393</v>
      </c>
      <c r="S27" s="370" t="s">
        <v>393</v>
      </c>
      <c r="T27" s="370" t="s">
        <v>393</v>
      </c>
      <c r="U27" s="370" t="s">
        <v>311</v>
      </c>
      <c r="V27" s="371" t="s">
        <v>309</v>
      </c>
      <c r="W27" s="504"/>
    </row>
    <row r="28" spans="1:23" ht="14" x14ac:dyDescent="0.15">
      <c r="A28" s="103" t="s">
        <v>303</v>
      </c>
      <c r="B28" s="501" t="s">
        <v>1719</v>
      </c>
      <c r="C28" s="502" t="s">
        <v>822</v>
      </c>
      <c r="D28" s="103" t="s">
        <v>307</v>
      </c>
      <c r="E28" s="103" t="s">
        <v>409</v>
      </c>
      <c r="F28" s="103" t="s">
        <v>804</v>
      </c>
      <c r="G28" s="104" t="s">
        <v>823</v>
      </c>
      <c r="H28" s="103" t="s">
        <v>810</v>
      </c>
      <c r="I28" s="103" t="s">
        <v>322</v>
      </c>
      <c r="J28" s="105"/>
      <c r="K28" s="503">
        <v>10554</v>
      </c>
      <c r="L28" s="504">
        <v>3</v>
      </c>
      <c r="M28" s="504">
        <v>3</v>
      </c>
      <c r="N28" s="370" t="s">
        <v>309</v>
      </c>
      <c r="O28" s="370" t="s">
        <v>309</v>
      </c>
      <c r="P28" s="370" t="s">
        <v>393</v>
      </c>
      <c r="Q28" s="370" t="s">
        <v>393</v>
      </c>
      <c r="R28" s="370" t="s">
        <v>393</v>
      </c>
      <c r="S28" s="370" t="s">
        <v>393</v>
      </c>
      <c r="T28" s="370" t="s">
        <v>393</v>
      </c>
      <c r="U28" s="370" t="s">
        <v>311</v>
      </c>
      <c r="V28" s="371" t="s">
        <v>309</v>
      </c>
      <c r="W28" s="504"/>
    </row>
    <row r="29" spans="1:23" ht="14" x14ac:dyDescent="0.15">
      <c r="A29" s="103" t="s">
        <v>303</v>
      </c>
      <c r="B29" s="501" t="s">
        <v>1719</v>
      </c>
      <c r="C29" s="502" t="s">
        <v>822</v>
      </c>
      <c r="D29" s="103" t="s">
        <v>307</v>
      </c>
      <c r="E29" s="103" t="s">
        <v>409</v>
      </c>
      <c r="F29" s="103" t="s">
        <v>804</v>
      </c>
      <c r="G29" s="104" t="s">
        <v>823</v>
      </c>
      <c r="H29" s="103" t="s">
        <v>811</v>
      </c>
      <c r="I29" s="103" t="s">
        <v>808</v>
      </c>
      <c r="J29" s="105" t="s">
        <v>809</v>
      </c>
      <c r="K29" s="503">
        <v>10554</v>
      </c>
      <c r="L29" s="504">
        <v>3</v>
      </c>
      <c r="M29" s="504">
        <v>3</v>
      </c>
      <c r="N29" s="370" t="s">
        <v>309</v>
      </c>
      <c r="O29" s="370" t="s">
        <v>309</v>
      </c>
      <c r="P29" s="370" t="s">
        <v>309</v>
      </c>
      <c r="Q29" s="370" t="s">
        <v>393</v>
      </c>
      <c r="R29" s="370" t="s">
        <v>393</v>
      </c>
      <c r="S29" s="370" t="s">
        <v>393</v>
      </c>
      <c r="T29" s="370" t="s">
        <v>393</v>
      </c>
      <c r="U29" s="370" t="s">
        <v>311</v>
      </c>
      <c r="V29" s="371" t="s">
        <v>309</v>
      </c>
      <c r="W29" s="504"/>
    </row>
    <row r="30" spans="1:23" ht="14" x14ac:dyDescent="0.15">
      <c r="A30" s="103" t="s">
        <v>303</v>
      </c>
      <c r="B30" s="501" t="s">
        <v>1719</v>
      </c>
      <c r="C30" s="502" t="s">
        <v>822</v>
      </c>
      <c r="D30" s="103" t="s">
        <v>307</v>
      </c>
      <c r="E30" s="103" t="s">
        <v>415</v>
      </c>
      <c r="F30" s="103" t="s">
        <v>804</v>
      </c>
      <c r="G30" s="104" t="s">
        <v>824</v>
      </c>
      <c r="H30" s="103" t="s">
        <v>806</v>
      </c>
      <c r="I30" s="103" t="s">
        <v>808</v>
      </c>
      <c r="J30" s="105" t="s">
        <v>809</v>
      </c>
      <c r="K30" s="503">
        <v>30</v>
      </c>
      <c r="L30" s="504">
        <v>2</v>
      </c>
      <c r="M30" s="504">
        <v>1</v>
      </c>
      <c r="N30" s="370" t="s">
        <v>309</v>
      </c>
      <c r="O30" s="370" t="s">
        <v>309</v>
      </c>
      <c r="P30" s="370" t="s">
        <v>393</v>
      </c>
      <c r="Q30" s="370" t="s">
        <v>393</v>
      </c>
      <c r="R30" s="370" t="s">
        <v>309</v>
      </c>
      <c r="S30" s="370" t="s">
        <v>393</v>
      </c>
      <c r="T30" s="370" t="s">
        <v>393</v>
      </c>
      <c r="U30" s="370" t="s">
        <v>311</v>
      </c>
      <c r="V30" s="371" t="s">
        <v>309</v>
      </c>
      <c r="W30" s="504"/>
    </row>
    <row r="31" spans="1:23" ht="14" x14ac:dyDescent="0.15">
      <c r="A31" s="103" t="s">
        <v>303</v>
      </c>
      <c r="B31" s="501" t="s">
        <v>1719</v>
      </c>
      <c r="C31" s="502" t="s">
        <v>822</v>
      </c>
      <c r="D31" s="103" t="s">
        <v>307</v>
      </c>
      <c r="E31" s="103" t="s">
        <v>415</v>
      </c>
      <c r="F31" s="103" t="s">
        <v>804</v>
      </c>
      <c r="G31" s="104" t="s">
        <v>824</v>
      </c>
      <c r="H31" s="103" t="s">
        <v>807</v>
      </c>
      <c r="I31" s="103" t="s">
        <v>808</v>
      </c>
      <c r="J31" s="105" t="s">
        <v>809</v>
      </c>
      <c r="K31" s="503">
        <v>30</v>
      </c>
      <c r="L31" s="504">
        <v>2</v>
      </c>
      <c r="M31" s="504">
        <v>1</v>
      </c>
      <c r="N31" s="370" t="s">
        <v>309</v>
      </c>
      <c r="O31" s="370" t="s">
        <v>309</v>
      </c>
      <c r="P31" s="370" t="s">
        <v>393</v>
      </c>
      <c r="Q31" s="370" t="s">
        <v>309</v>
      </c>
      <c r="R31" s="370" t="s">
        <v>393</v>
      </c>
      <c r="S31" s="370" t="s">
        <v>393</v>
      </c>
      <c r="T31" s="370" t="s">
        <v>393</v>
      </c>
      <c r="U31" s="370" t="s">
        <v>311</v>
      </c>
      <c r="V31" s="371" t="s">
        <v>309</v>
      </c>
      <c r="W31" s="504"/>
    </row>
    <row r="32" spans="1:23" ht="14" x14ac:dyDescent="0.15">
      <c r="A32" s="103" t="s">
        <v>303</v>
      </c>
      <c r="B32" s="501" t="s">
        <v>1719</v>
      </c>
      <c r="C32" s="502" t="s">
        <v>822</v>
      </c>
      <c r="D32" s="103" t="s">
        <v>307</v>
      </c>
      <c r="E32" s="103" t="s">
        <v>415</v>
      </c>
      <c r="F32" s="103" t="s">
        <v>804</v>
      </c>
      <c r="G32" s="104" t="s">
        <v>824</v>
      </c>
      <c r="H32" s="103" t="s">
        <v>810</v>
      </c>
      <c r="I32" s="103" t="s">
        <v>322</v>
      </c>
      <c r="J32" s="105"/>
      <c r="K32" s="503">
        <v>30</v>
      </c>
      <c r="L32" s="504">
        <v>2</v>
      </c>
      <c r="M32" s="504">
        <v>1</v>
      </c>
      <c r="N32" s="370" t="s">
        <v>311</v>
      </c>
      <c r="O32" s="370" t="s">
        <v>309</v>
      </c>
      <c r="P32" s="370" t="s">
        <v>393</v>
      </c>
      <c r="Q32" s="370" t="s">
        <v>393</v>
      </c>
      <c r="R32" s="370" t="s">
        <v>393</v>
      </c>
      <c r="S32" s="370" t="s">
        <v>393</v>
      </c>
      <c r="T32" s="370" t="s">
        <v>393</v>
      </c>
      <c r="U32" s="370" t="s">
        <v>311</v>
      </c>
      <c r="V32" s="371" t="s">
        <v>309</v>
      </c>
      <c r="W32" s="504"/>
    </row>
    <row r="33" spans="1:23" ht="14" x14ac:dyDescent="0.15">
      <c r="A33" s="103" t="s">
        <v>303</v>
      </c>
      <c r="B33" s="501" t="s">
        <v>1719</v>
      </c>
      <c r="C33" s="502" t="s">
        <v>822</v>
      </c>
      <c r="D33" s="103" t="s">
        <v>307</v>
      </c>
      <c r="E33" s="103" t="s">
        <v>415</v>
      </c>
      <c r="F33" s="103" t="s">
        <v>804</v>
      </c>
      <c r="G33" s="104" t="s">
        <v>824</v>
      </c>
      <c r="H33" s="103" t="s">
        <v>811</v>
      </c>
      <c r="I33" s="103" t="s">
        <v>808</v>
      </c>
      <c r="J33" s="105" t="s">
        <v>809</v>
      </c>
      <c r="K33" s="503">
        <v>30</v>
      </c>
      <c r="L33" s="504">
        <v>2</v>
      </c>
      <c r="M33" s="504">
        <v>1</v>
      </c>
      <c r="N33" s="370" t="s">
        <v>311</v>
      </c>
      <c r="O33" s="370" t="s">
        <v>309</v>
      </c>
      <c r="P33" s="370" t="s">
        <v>309</v>
      </c>
      <c r="Q33" s="370" t="s">
        <v>393</v>
      </c>
      <c r="R33" s="370" t="s">
        <v>393</v>
      </c>
      <c r="S33" s="370" t="s">
        <v>393</v>
      </c>
      <c r="T33" s="370" t="s">
        <v>393</v>
      </c>
      <c r="U33" s="370" t="s">
        <v>311</v>
      </c>
      <c r="V33" s="371" t="s">
        <v>309</v>
      </c>
      <c r="W33" s="504"/>
    </row>
    <row r="34" spans="1:23" ht="14" x14ac:dyDescent="0.15">
      <c r="A34" s="103" t="s">
        <v>303</v>
      </c>
      <c r="B34" s="501" t="s">
        <v>1719</v>
      </c>
      <c r="C34" s="502" t="s">
        <v>822</v>
      </c>
      <c r="D34" s="103" t="s">
        <v>307</v>
      </c>
      <c r="E34" s="103" t="s">
        <v>825</v>
      </c>
      <c r="F34" s="103" t="s">
        <v>804</v>
      </c>
      <c r="G34" s="104" t="s">
        <v>826</v>
      </c>
      <c r="H34" s="103" t="s">
        <v>806</v>
      </c>
      <c r="I34" s="103" t="s">
        <v>322</v>
      </c>
      <c r="J34" s="105"/>
      <c r="K34" s="503">
        <v>184</v>
      </c>
      <c r="L34" s="504">
        <v>4</v>
      </c>
      <c r="M34" s="504">
        <v>4</v>
      </c>
      <c r="N34" s="370" t="s">
        <v>311</v>
      </c>
      <c r="O34" s="370" t="s">
        <v>309</v>
      </c>
      <c r="P34" s="370" t="s">
        <v>393</v>
      </c>
      <c r="Q34" s="370" t="s">
        <v>393</v>
      </c>
      <c r="R34" s="370" t="s">
        <v>309</v>
      </c>
      <c r="S34" s="370" t="s">
        <v>393</v>
      </c>
      <c r="T34" s="370" t="s">
        <v>393</v>
      </c>
      <c r="U34" s="370" t="s">
        <v>311</v>
      </c>
      <c r="V34" s="371" t="s">
        <v>309</v>
      </c>
      <c r="W34" s="504"/>
    </row>
    <row r="35" spans="1:23" ht="14" x14ac:dyDescent="0.15">
      <c r="A35" s="103" t="s">
        <v>303</v>
      </c>
      <c r="B35" s="501" t="s">
        <v>1719</v>
      </c>
      <c r="C35" s="502" t="s">
        <v>822</v>
      </c>
      <c r="D35" s="103" t="s">
        <v>307</v>
      </c>
      <c r="E35" s="103" t="s">
        <v>825</v>
      </c>
      <c r="F35" s="103" t="s">
        <v>804</v>
      </c>
      <c r="G35" s="104" t="s">
        <v>826</v>
      </c>
      <c r="H35" s="103" t="s">
        <v>807</v>
      </c>
      <c r="I35" s="103" t="s">
        <v>808</v>
      </c>
      <c r="J35" s="105" t="s">
        <v>809</v>
      </c>
      <c r="K35" s="503">
        <v>184</v>
      </c>
      <c r="L35" s="504">
        <v>4</v>
      </c>
      <c r="M35" s="504">
        <v>4</v>
      </c>
      <c r="N35" s="370" t="s">
        <v>311</v>
      </c>
      <c r="O35" s="370" t="s">
        <v>309</v>
      </c>
      <c r="P35" s="370" t="s">
        <v>393</v>
      </c>
      <c r="Q35" s="370" t="s">
        <v>309</v>
      </c>
      <c r="R35" s="370" t="s">
        <v>393</v>
      </c>
      <c r="S35" s="370" t="s">
        <v>393</v>
      </c>
      <c r="T35" s="370" t="s">
        <v>393</v>
      </c>
      <c r="U35" s="370" t="s">
        <v>311</v>
      </c>
      <c r="V35" s="371" t="s">
        <v>309</v>
      </c>
      <c r="W35" s="504"/>
    </row>
    <row r="36" spans="1:23" ht="14" x14ac:dyDescent="0.15">
      <c r="A36" s="103" t="s">
        <v>303</v>
      </c>
      <c r="B36" s="501" t="s">
        <v>1719</v>
      </c>
      <c r="C36" s="502" t="s">
        <v>822</v>
      </c>
      <c r="D36" s="103" t="s">
        <v>307</v>
      </c>
      <c r="E36" s="103" t="s">
        <v>825</v>
      </c>
      <c r="F36" s="103" t="s">
        <v>804</v>
      </c>
      <c r="G36" s="104" t="s">
        <v>826</v>
      </c>
      <c r="H36" s="103" t="s">
        <v>810</v>
      </c>
      <c r="I36" s="103" t="s">
        <v>322</v>
      </c>
      <c r="J36" s="105"/>
      <c r="K36" s="503">
        <v>184</v>
      </c>
      <c r="L36" s="504">
        <v>4</v>
      </c>
      <c r="M36" s="504">
        <v>4</v>
      </c>
      <c r="N36" s="370" t="s">
        <v>311</v>
      </c>
      <c r="O36" s="370" t="s">
        <v>309</v>
      </c>
      <c r="P36" s="370" t="s">
        <v>393</v>
      </c>
      <c r="Q36" s="370" t="s">
        <v>393</v>
      </c>
      <c r="R36" s="370" t="s">
        <v>393</v>
      </c>
      <c r="S36" s="370" t="s">
        <v>393</v>
      </c>
      <c r="T36" s="370" t="s">
        <v>393</v>
      </c>
      <c r="U36" s="370" t="s">
        <v>311</v>
      </c>
      <c r="V36" s="371" t="s">
        <v>309</v>
      </c>
      <c r="W36" s="504"/>
    </row>
    <row r="37" spans="1:23" ht="14" x14ac:dyDescent="0.15">
      <c r="A37" s="103" t="s">
        <v>303</v>
      </c>
      <c r="B37" s="501" t="s">
        <v>1719</v>
      </c>
      <c r="C37" s="502" t="s">
        <v>822</v>
      </c>
      <c r="D37" s="103" t="s">
        <v>307</v>
      </c>
      <c r="E37" s="103" t="s">
        <v>825</v>
      </c>
      <c r="F37" s="103" t="s">
        <v>804</v>
      </c>
      <c r="G37" s="104" t="s">
        <v>826</v>
      </c>
      <c r="H37" s="103" t="s">
        <v>811</v>
      </c>
      <c r="I37" s="103" t="s">
        <v>808</v>
      </c>
      <c r="J37" s="105" t="s">
        <v>809</v>
      </c>
      <c r="K37" s="503">
        <v>184</v>
      </c>
      <c r="L37" s="504">
        <v>4</v>
      </c>
      <c r="M37" s="504">
        <v>4</v>
      </c>
      <c r="N37" s="370" t="s">
        <v>311</v>
      </c>
      <c r="O37" s="370" t="s">
        <v>309</v>
      </c>
      <c r="P37" s="370" t="s">
        <v>309</v>
      </c>
      <c r="Q37" s="370" t="s">
        <v>393</v>
      </c>
      <c r="R37" s="370" t="s">
        <v>393</v>
      </c>
      <c r="S37" s="370" t="s">
        <v>393</v>
      </c>
      <c r="T37" s="370" t="s">
        <v>393</v>
      </c>
      <c r="U37" s="370" t="s">
        <v>311</v>
      </c>
      <c r="V37" s="371" t="s">
        <v>309</v>
      </c>
      <c r="W37" s="504"/>
    </row>
    <row r="38" spans="1:23" ht="14" x14ac:dyDescent="0.15">
      <c r="A38" s="103" t="s">
        <v>303</v>
      </c>
      <c r="B38" s="501" t="s">
        <v>1719</v>
      </c>
      <c r="C38" s="502" t="s">
        <v>822</v>
      </c>
      <c r="D38" s="103" t="s">
        <v>307</v>
      </c>
      <c r="E38" s="103" t="s">
        <v>409</v>
      </c>
      <c r="F38" s="103" t="s">
        <v>804</v>
      </c>
      <c r="G38" s="104" t="s">
        <v>827</v>
      </c>
      <c r="H38" s="103" t="s">
        <v>806</v>
      </c>
      <c r="I38" s="103" t="s">
        <v>322</v>
      </c>
      <c r="J38" s="105"/>
      <c r="K38" s="503">
        <v>350</v>
      </c>
      <c r="L38" s="504">
        <v>0</v>
      </c>
      <c r="M38" s="504">
        <v>0</v>
      </c>
      <c r="N38" s="370" t="s">
        <v>311</v>
      </c>
      <c r="O38" s="370" t="s">
        <v>309</v>
      </c>
      <c r="P38" s="370" t="s">
        <v>393</v>
      </c>
      <c r="Q38" s="370" t="s">
        <v>393</v>
      </c>
      <c r="R38" s="370" t="s">
        <v>309</v>
      </c>
      <c r="S38" s="370" t="s">
        <v>393</v>
      </c>
      <c r="T38" s="370" t="s">
        <v>393</v>
      </c>
      <c r="U38" s="370" t="s">
        <v>311</v>
      </c>
      <c r="V38" s="371" t="s">
        <v>309</v>
      </c>
      <c r="W38" s="504" t="s">
        <v>2003</v>
      </c>
    </row>
    <row r="39" spans="1:23" ht="14" x14ac:dyDescent="0.15">
      <c r="A39" s="103" t="s">
        <v>303</v>
      </c>
      <c r="B39" s="501" t="s">
        <v>1719</v>
      </c>
      <c r="C39" s="502" t="s">
        <v>822</v>
      </c>
      <c r="D39" s="103" t="s">
        <v>307</v>
      </c>
      <c r="E39" s="103" t="s">
        <v>409</v>
      </c>
      <c r="F39" s="103" t="s">
        <v>804</v>
      </c>
      <c r="G39" s="104" t="s">
        <v>827</v>
      </c>
      <c r="H39" s="103" t="s">
        <v>807</v>
      </c>
      <c r="I39" s="103" t="s">
        <v>808</v>
      </c>
      <c r="J39" s="105" t="s">
        <v>809</v>
      </c>
      <c r="K39" s="503">
        <v>350</v>
      </c>
      <c r="L39" s="504">
        <v>0</v>
      </c>
      <c r="M39" s="504">
        <v>0</v>
      </c>
      <c r="N39" s="370" t="s">
        <v>311</v>
      </c>
      <c r="O39" s="370" t="s">
        <v>309</v>
      </c>
      <c r="P39" s="370" t="s">
        <v>393</v>
      </c>
      <c r="Q39" s="370" t="s">
        <v>309</v>
      </c>
      <c r="R39" s="370" t="s">
        <v>393</v>
      </c>
      <c r="S39" s="370" t="s">
        <v>393</v>
      </c>
      <c r="T39" s="370" t="s">
        <v>393</v>
      </c>
      <c r="U39" s="370" t="s">
        <v>311</v>
      </c>
      <c r="V39" s="371" t="s">
        <v>309</v>
      </c>
      <c r="W39" s="504" t="s">
        <v>2003</v>
      </c>
    </row>
    <row r="40" spans="1:23" ht="14" x14ac:dyDescent="0.15">
      <c r="A40" s="103" t="s">
        <v>303</v>
      </c>
      <c r="B40" s="501" t="s">
        <v>1719</v>
      </c>
      <c r="C40" s="502" t="s">
        <v>822</v>
      </c>
      <c r="D40" s="103" t="s">
        <v>307</v>
      </c>
      <c r="E40" s="103" t="s">
        <v>409</v>
      </c>
      <c r="F40" s="103" t="s">
        <v>804</v>
      </c>
      <c r="G40" s="104" t="s">
        <v>827</v>
      </c>
      <c r="H40" s="103" t="s">
        <v>810</v>
      </c>
      <c r="I40" s="103" t="s">
        <v>322</v>
      </c>
      <c r="J40" s="105"/>
      <c r="K40" s="503">
        <v>350</v>
      </c>
      <c r="L40" s="504">
        <v>0</v>
      </c>
      <c r="M40" s="504">
        <v>0</v>
      </c>
      <c r="N40" s="370" t="s">
        <v>311</v>
      </c>
      <c r="O40" s="370" t="s">
        <v>309</v>
      </c>
      <c r="P40" s="370" t="s">
        <v>393</v>
      </c>
      <c r="Q40" s="370" t="s">
        <v>393</v>
      </c>
      <c r="R40" s="370" t="s">
        <v>393</v>
      </c>
      <c r="S40" s="370" t="s">
        <v>393</v>
      </c>
      <c r="T40" s="370" t="s">
        <v>393</v>
      </c>
      <c r="U40" s="370" t="s">
        <v>311</v>
      </c>
      <c r="V40" s="371" t="s">
        <v>309</v>
      </c>
      <c r="W40" s="504" t="s">
        <v>2003</v>
      </c>
    </row>
    <row r="41" spans="1:23" ht="14" x14ac:dyDescent="0.15">
      <c r="A41" s="103" t="s">
        <v>303</v>
      </c>
      <c r="B41" s="501" t="s">
        <v>1719</v>
      </c>
      <c r="C41" s="502" t="s">
        <v>822</v>
      </c>
      <c r="D41" s="103" t="s">
        <v>307</v>
      </c>
      <c r="E41" s="103" t="s">
        <v>409</v>
      </c>
      <c r="F41" s="103" t="s">
        <v>804</v>
      </c>
      <c r="G41" s="104" t="s">
        <v>827</v>
      </c>
      <c r="H41" s="103" t="s">
        <v>811</v>
      </c>
      <c r="I41" s="103" t="s">
        <v>808</v>
      </c>
      <c r="J41" s="105" t="s">
        <v>809</v>
      </c>
      <c r="K41" s="503">
        <v>350</v>
      </c>
      <c r="L41" s="504">
        <v>0</v>
      </c>
      <c r="M41" s="504">
        <v>0</v>
      </c>
      <c r="N41" s="370" t="s">
        <v>311</v>
      </c>
      <c r="O41" s="370" t="s">
        <v>309</v>
      </c>
      <c r="P41" s="370" t="s">
        <v>309</v>
      </c>
      <c r="Q41" s="370" t="s">
        <v>393</v>
      </c>
      <c r="R41" s="370" t="s">
        <v>393</v>
      </c>
      <c r="S41" s="370" t="s">
        <v>393</v>
      </c>
      <c r="T41" s="370" t="s">
        <v>393</v>
      </c>
      <c r="U41" s="370" t="s">
        <v>311</v>
      </c>
      <c r="V41" s="371" t="s">
        <v>309</v>
      </c>
      <c r="W41" s="504" t="s">
        <v>2003</v>
      </c>
    </row>
    <row r="42" spans="1:23" ht="14" x14ac:dyDescent="0.15">
      <c r="A42" s="103" t="s">
        <v>303</v>
      </c>
      <c r="B42" s="501" t="s">
        <v>1719</v>
      </c>
      <c r="C42" s="502" t="s">
        <v>822</v>
      </c>
      <c r="D42" s="103" t="s">
        <v>307</v>
      </c>
      <c r="E42" s="103" t="s">
        <v>409</v>
      </c>
      <c r="F42" s="103" t="s">
        <v>804</v>
      </c>
      <c r="G42" s="104" t="s">
        <v>828</v>
      </c>
      <c r="H42" s="103" t="s">
        <v>806</v>
      </c>
      <c r="I42" s="103" t="s">
        <v>322</v>
      </c>
      <c r="J42" s="105"/>
      <c r="K42" s="503">
        <v>62</v>
      </c>
      <c r="L42" s="504">
        <v>0</v>
      </c>
      <c r="M42" s="504">
        <v>0</v>
      </c>
      <c r="N42" s="370" t="s">
        <v>311</v>
      </c>
      <c r="O42" s="370" t="s">
        <v>309</v>
      </c>
      <c r="P42" s="370" t="s">
        <v>393</v>
      </c>
      <c r="Q42" s="370" t="s">
        <v>393</v>
      </c>
      <c r="R42" s="370" t="s">
        <v>309</v>
      </c>
      <c r="S42" s="370" t="s">
        <v>393</v>
      </c>
      <c r="T42" s="370" t="s">
        <v>393</v>
      </c>
      <c r="U42" s="370" t="s">
        <v>311</v>
      </c>
      <c r="V42" s="371" t="s">
        <v>309</v>
      </c>
      <c r="W42" s="504" t="s">
        <v>2003</v>
      </c>
    </row>
    <row r="43" spans="1:23" ht="14" x14ac:dyDescent="0.15">
      <c r="A43" s="103" t="s">
        <v>303</v>
      </c>
      <c r="B43" s="501" t="s">
        <v>1719</v>
      </c>
      <c r="C43" s="502" t="s">
        <v>822</v>
      </c>
      <c r="D43" s="103" t="s">
        <v>307</v>
      </c>
      <c r="E43" s="103" t="s">
        <v>409</v>
      </c>
      <c r="F43" s="103" t="s">
        <v>804</v>
      </c>
      <c r="G43" s="104" t="s">
        <v>828</v>
      </c>
      <c r="H43" s="103" t="s">
        <v>807</v>
      </c>
      <c r="I43" s="103" t="s">
        <v>808</v>
      </c>
      <c r="J43" s="105" t="s">
        <v>809</v>
      </c>
      <c r="K43" s="503">
        <v>62</v>
      </c>
      <c r="L43" s="504">
        <v>0</v>
      </c>
      <c r="M43" s="504">
        <v>0</v>
      </c>
      <c r="N43" s="370" t="s">
        <v>311</v>
      </c>
      <c r="O43" s="370" t="s">
        <v>309</v>
      </c>
      <c r="P43" s="370" t="s">
        <v>393</v>
      </c>
      <c r="Q43" s="370" t="s">
        <v>309</v>
      </c>
      <c r="R43" s="370" t="s">
        <v>393</v>
      </c>
      <c r="S43" s="370" t="s">
        <v>393</v>
      </c>
      <c r="T43" s="370" t="s">
        <v>393</v>
      </c>
      <c r="U43" s="370" t="s">
        <v>311</v>
      </c>
      <c r="V43" s="371" t="s">
        <v>309</v>
      </c>
      <c r="W43" s="504" t="s">
        <v>2003</v>
      </c>
    </row>
    <row r="44" spans="1:23" ht="14" x14ac:dyDescent="0.15">
      <c r="A44" s="103" t="s">
        <v>303</v>
      </c>
      <c r="B44" s="501" t="s">
        <v>1719</v>
      </c>
      <c r="C44" s="502" t="s">
        <v>822</v>
      </c>
      <c r="D44" s="103" t="s">
        <v>307</v>
      </c>
      <c r="E44" s="103" t="s">
        <v>409</v>
      </c>
      <c r="F44" s="103" t="s">
        <v>804</v>
      </c>
      <c r="G44" s="104" t="s">
        <v>828</v>
      </c>
      <c r="H44" s="103" t="s">
        <v>810</v>
      </c>
      <c r="I44" s="103" t="s">
        <v>322</v>
      </c>
      <c r="J44" s="105"/>
      <c r="K44" s="503">
        <v>62</v>
      </c>
      <c r="L44" s="504">
        <v>0</v>
      </c>
      <c r="M44" s="504">
        <v>0</v>
      </c>
      <c r="N44" s="370" t="s">
        <v>311</v>
      </c>
      <c r="O44" s="370" t="s">
        <v>309</v>
      </c>
      <c r="P44" s="370" t="s">
        <v>393</v>
      </c>
      <c r="Q44" s="370" t="s">
        <v>393</v>
      </c>
      <c r="R44" s="370" t="s">
        <v>393</v>
      </c>
      <c r="S44" s="370" t="s">
        <v>393</v>
      </c>
      <c r="T44" s="370" t="s">
        <v>393</v>
      </c>
      <c r="U44" s="370" t="s">
        <v>311</v>
      </c>
      <c r="V44" s="371" t="s">
        <v>309</v>
      </c>
      <c r="W44" s="504" t="s">
        <v>2003</v>
      </c>
    </row>
    <row r="45" spans="1:23" ht="11" customHeight="1" x14ac:dyDescent="0.15">
      <c r="A45" s="103" t="s">
        <v>303</v>
      </c>
      <c r="B45" s="501" t="s">
        <v>1719</v>
      </c>
      <c r="C45" s="502" t="s">
        <v>822</v>
      </c>
      <c r="D45" s="103" t="s">
        <v>307</v>
      </c>
      <c r="E45" s="103" t="s">
        <v>409</v>
      </c>
      <c r="F45" s="103" t="s">
        <v>804</v>
      </c>
      <c r="G45" s="104" t="s">
        <v>828</v>
      </c>
      <c r="H45" s="103" t="s">
        <v>811</v>
      </c>
      <c r="I45" s="103" t="s">
        <v>808</v>
      </c>
      <c r="J45" s="105" t="s">
        <v>809</v>
      </c>
      <c r="K45" s="503">
        <v>62</v>
      </c>
      <c r="L45" s="504">
        <v>0</v>
      </c>
      <c r="M45" s="504">
        <v>0</v>
      </c>
      <c r="N45" s="370" t="s">
        <v>311</v>
      </c>
      <c r="O45" s="370" t="s">
        <v>309</v>
      </c>
      <c r="P45" s="370" t="s">
        <v>309</v>
      </c>
      <c r="Q45" s="370" t="s">
        <v>393</v>
      </c>
      <c r="R45" s="370" t="s">
        <v>393</v>
      </c>
      <c r="S45" s="370" t="s">
        <v>393</v>
      </c>
      <c r="T45" s="370" t="s">
        <v>393</v>
      </c>
      <c r="U45" s="370" t="s">
        <v>311</v>
      </c>
      <c r="V45" s="371" t="s">
        <v>309</v>
      </c>
      <c r="W45" s="504" t="s">
        <v>2003</v>
      </c>
    </row>
    <row r="46" spans="1:23" ht="14" x14ac:dyDescent="0.15">
      <c r="A46" s="103" t="s">
        <v>303</v>
      </c>
      <c r="B46" s="501" t="s">
        <v>1719</v>
      </c>
      <c r="C46" s="502" t="s">
        <v>829</v>
      </c>
      <c r="D46" s="103" t="s">
        <v>602</v>
      </c>
      <c r="E46" s="103" t="s">
        <v>830</v>
      </c>
      <c r="F46" s="103" t="s">
        <v>804</v>
      </c>
      <c r="G46" s="104" t="s">
        <v>831</v>
      </c>
      <c r="H46" s="103" t="s">
        <v>806</v>
      </c>
      <c r="I46" s="103" t="s">
        <v>322</v>
      </c>
      <c r="J46" s="105"/>
      <c r="K46" s="503">
        <v>5</v>
      </c>
      <c r="L46" s="504">
        <v>1</v>
      </c>
      <c r="M46" s="504">
        <v>1</v>
      </c>
      <c r="N46" s="370" t="s">
        <v>311</v>
      </c>
      <c r="O46" s="370" t="s">
        <v>309</v>
      </c>
      <c r="P46" s="370" t="s">
        <v>393</v>
      </c>
      <c r="Q46" s="370" t="s">
        <v>393</v>
      </c>
      <c r="R46" s="370" t="s">
        <v>309</v>
      </c>
      <c r="S46" s="370" t="s">
        <v>393</v>
      </c>
      <c r="T46" s="370" t="s">
        <v>393</v>
      </c>
      <c r="U46" s="370" t="s">
        <v>311</v>
      </c>
      <c r="V46" s="371" t="s">
        <v>309</v>
      </c>
      <c r="W46" s="504"/>
    </row>
    <row r="47" spans="1:23" ht="14" x14ac:dyDescent="0.15">
      <c r="A47" s="103" t="s">
        <v>303</v>
      </c>
      <c r="B47" s="501" t="s">
        <v>1719</v>
      </c>
      <c r="C47" s="502" t="s">
        <v>829</v>
      </c>
      <c r="D47" s="103" t="s">
        <v>602</v>
      </c>
      <c r="E47" s="103" t="s">
        <v>830</v>
      </c>
      <c r="F47" s="103" t="s">
        <v>804</v>
      </c>
      <c r="G47" s="104" t="s">
        <v>831</v>
      </c>
      <c r="H47" s="103" t="s">
        <v>807</v>
      </c>
      <c r="I47" s="103" t="s">
        <v>808</v>
      </c>
      <c r="J47" s="105" t="s">
        <v>809</v>
      </c>
      <c r="K47" s="503">
        <v>5</v>
      </c>
      <c r="L47" s="504">
        <v>1</v>
      </c>
      <c r="M47" s="504">
        <v>1</v>
      </c>
      <c r="N47" s="370" t="s">
        <v>311</v>
      </c>
      <c r="O47" s="370" t="s">
        <v>309</v>
      </c>
      <c r="P47" s="370" t="s">
        <v>393</v>
      </c>
      <c r="Q47" s="370" t="s">
        <v>309</v>
      </c>
      <c r="R47" s="370" t="s">
        <v>393</v>
      </c>
      <c r="S47" s="370" t="s">
        <v>393</v>
      </c>
      <c r="T47" s="370" t="s">
        <v>393</v>
      </c>
      <c r="U47" s="370" t="s">
        <v>311</v>
      </c>
      <c r="V47" s="371" t="s">
        <v>309</v>
      </c>
      <c r="W47" s="504"/>
    </row>
    <row r="48" spans="1:23" ht="14" x14ac:dyDescent="0.15">
      <c r="A48" s="103" t="s">
        <v>303</v>
      </c>
      <c r="B48" s="501" t="s">
        <v>1719</v>
      </c>
      <c r="C48" s="502" t="s">
        <v>829</v>
      </c>
      <c r="D48" s="103" t="s">
        <v>602</v>
      </c>
      <c r="E48" s="103" t="s">
        <v>830</v>
      </c>
      <c r="F48" s="103" t="s">
        <v>804</v>
      </c>
      <c r="G48" s="104" t="s">
        <v>831</v>
      </c>
      <c r="H48" s="103" t="s">
        <v>810</v>
      </c>
      <c r="I48" s="103" t="s">
        <v>322</v>
      </c>
      <c r="J48" s="105"/>
      <c r="K48" s="503">
        <v>5</v>
      </c>
      <c r="L48" s="504">
        <v>1</v>
      </c>
      <c r="M48" s="504">
        <v>1</v>
      </c>
      <c r="N48" s="370" t="s">
        <v>311</v>
      </c>
      <c r="O48" s="370" t="s">
        <v>309</v>
      </c>
      <c r="P48" s="370" t="s">
        <v>393</v>
      </c>
      <c r="Q48" s="370" t="s">
        <v>393</v>
      </c>
      <c r="R48" s="370" t="s">
        <v>393</v>
      </c>
      <c r="S48" s="370" t="s">
        <v>393</v>
      </c>
      <c r="T48" s="370" t="s">
        <v>393</v>
      </c>
      <c r="U48" s="370" t="s">
        <v>311</v>
      </c>
      <c r="V48" s="371" t="s">
        <v>309</v>
      </c>
      <c r="W48" s="504"/>
    </row>
    <row r="49" spans="1:23" ht="14" x14ac:dyDescent="0.15">
      <c r="A49" s="103" t="s">
        <v>303</v>
      </c>
      <c r="B49" s="501" t="s">
        <v>1719</v>
      </c>
      <c r="C49" s="502" t="s">
        <v>829</v>
      </c>
      <c r="D49" s="103" t="s">
        <v>602</v>
      </c>
      <c r="E49" s="103" t="s">
        <v>830</v>
      </c>
      <c r="F49" s="103" t="s">
        <v>804</v>
      </c>
      <c r="G49" s="104" t="s">
        <v>831</v>
      </c>
      <c r="H49" s="103" t="s">
        <v>811</v>
      </c>
      <c r="I49" s="103" t="s">
        <v>808</v>
      </c>
      <c r="J49" s="105" t="s">
        <v>809</v>
      </c>
      <c r="K49" s="503">
        <v>5</v>
      </c>
      <c r="L49" s="504">
        <v>1</v>
      </c>
      <c r="M49" s="504">
        <v>1</v>
      </c>
      <c r="N49" s="370" t="s">
        <v>311</v>
      </c>
      <c r="O49" s="370" t="s">
        <v>309</v>
      </c>
      <c r="P49" s="370" t="s">
        <v>309</v>
      </c>
      <c r="Q49" s="370" t="s">
        <v>393</v>
      </c>
      <c r="R49" s="370" t="s">
        <v>393</v>
      </c>
      <c r="S49" s="370" t="s">
        <v>393</v>
      </c>
      <c r="T49" s="370" t="s">
        <v>393</v>
      </c>
      <c r="U49" s="370" t="s">
        <v>311</v>
      </c>
      <c r="V49" s="371" t="s">
        <v>309</v>
      </c>
      <c r="W49" s="504"/>
    </row>
    <row r="50" spans="1:23" ht="14" x14ac:dyDescent="0.15">
      <c r="A50" s="103" t="s">
        <v>303</v>
      </c>
      <c r="B50" s="501" t="s">
        <v>1719</v>
      </c>
      <c r="C50" s="502" t="s">
        <v>829</v>
      </c>
      <c r="D50" s="103" t="s">
        <v>307</v>
      </c>
      <c r="E50" s="103" t="s">
        <v>832</v>
      </c>
      <c r="F50" s="103" t="s">
        <v>804</v>
      </c>
      <c r="G50" s="104" t="s">
        <v>833</v>
      </c>
      <c r="H50" s="103" t="s">
        <v>806</v>
      </c>
      <c r="I50" s="103" t="s">
        <v>808</v>
      </c>
      <c r="J50" s="105" t="s">
        <v>809</v>
      </c>
      <c r="K50" s="503">
        <v>23</v>
      </c>
      <c r="L50" s="504">
        <v>0</v>
      </c>
      <c r="M50" s="504">
        <v>0</v>
      </c>
      <c r="N50" s="370" t="s">
        <v>311</v>
      </c>
      <c r="O50" s="370" t="s">
        <v>309</v>
      </c>
      <c r="P50" s="370" t="s">
        <v>393</v>
      </c>
      <c r="Q50" s="370" t="s">
        <v>393</v>
      </c>
      <c r="R50" s="370" t="s">
        <v>309</v>
      </c>
      <c r="S50" s="370" t="s">
        <v>393</v>
      </c>
      <c r="T50" s="370" t="s">
        <v>393</v>
      </c>
      <c r="U50" s="370" t="s">
        <v>311</v>
      </c>
      <c r="V50" s="371" t="s">
        <v>309</v>
      </c>
      <c r="W50" s="504" t="s">
        <v>2003</v>
      </c>
    </row>
    <row r="51" spans="1:23" ht="14" x14ac:dyDescent="0.15">
      <c r="A51" s="103" t="s">
        <v>303</v>
      </c>
      <c r="B51" s="501" t="s">
        <v>1719</v>
      </c>
      <c r="C51" s="502" t="s">
        <v>829</v>
      </c>
      <c r="D51" s="103" t="s">
        <v>307</v>
      </c>
      <c r="E51" s="103" t="s">
        <v>832</v>
      </c>
      <c r="F51" s="103" t="s">
        <v>804</v>
      </c>
      <c r="G51" s="104" t="s">
        <v>833</v>
      </c>
      <c r="H51" s="103" t="s">
        <v>807</v>
      </c>
      <c r="I51" s="103" t="s">
        <v>808</v>
      </c>
      <c r="J51" s="105" t="s">
        <v>809</v>
      </c>
      <c r="K51" s="503">
        <v>23</v>
      </c>
      <c r="L51" s="504">
        <v>0</v>
      </c>
      <c r="M51" s="504">
        <v>0</v>
      </c>
      <c r="N51" s="370" t="s">
        <v>311</v>
      </c>
      <c r="O51" s="370" t="s">
        <v>309</v>
      </c>
      <c r="P51" s="370" t="s">
        <v>393</v>
      </c>
      <c r="Q51" s="370" t="s">
        <v>309</v>
      </c>
      <c r="R51" s="370" t="s">
        <v>393</v>
      </c>
      <c r="S51" s="370" t="s">
        <v>393</v>
      </c>
      <c r="T51" s="370" t="s">
        <v>393</v>
      </c>
      <c r="U51" s="370" t="s">
        <v>311</v>
      </c>
      <c r="V51" s="371" t="s">
        <v>309</v>
      </c>
      <c r="W51" s="504" t="s">
        <v>2003</v>
      </c>
    </row>
    <row r="52" spans="1:23" ht="14" x14ac:dyDescent="0.15">
      <c r="A52" s="103" t="s">
        <v>303</v>
      </c>
      <c r="B52" s="501" t="s">
        <v>1719</v>
      </c>
      <c r="C52" s="502" t="s">
        <v>829</v>
      </c>
      <c r="D52" s="103" t="s">
        <v>307</v>
      </c>
      <c r="E52" s="103" t="s">
        <v>832</v>
      </c>
      <c r="F52" s="103" t="s">
        <v>804</v>
      </c>
      <c r="G52" s="104" t="s">
        <v>833</v>
      </c>
      <c r="H52" s="103" t="s">
        <v>810</v>
      </c>
      <c r="I52" s="103" t="s">
        <v>322</v>
      </c>
      <c r="J52" s="105"/>
      <c r="K52" s="503">
        <v>23</v>
      </c>
      <c r="L52" s="504">
        <v>0</v>
      </c>
      <c r="M52" s="504">
        <v>0</v>
      </c>
      <c r="N52" s="370" t="s">
        <v>311</v>
      </c>
      <c r="O52" s="370" t="s">
        <v>309</v>
      </c>
      <c r="P52" s="370" t="s">
        <v>393</v>
      </c>
      <c r="Q52" s="370" t="s">
        <v>393</v>
      </c>
      <c r="R52" s="370" t="s">
        <v>393</v>
      </c>
      <c r="S52" s="370" t="s">
        <v>393</v>
      </c>
      <c r="T52" s="370" t="s">
        <v>393</v>
      </c>
      <c r="U52" s="370" t="s">
        <v>311</v>
      </c>
      <c r="V52" s="371" t="s">
        <v>309</v>
      </c>
      <c r="W52" s="504" t="s">
        <v>2003</v>
      </c>
    </row>
    <row r="53" spans="1:23" ht="14" x14ac:dyDescent="0.15">
      <c r="A53" s="103" t="s">
        <v>303</v>
      </c>
      <c r="B53" s="501" t="s">
        <v>1719</v>
      </c>
      <c r="C53" s="502" t="s">
        <v>829</v>
      </c>
      <c r="D53" s="103" t="s">
        <v>307</v>
      </c>
      <c r="E53" s="103" t="s">
        <v>832</v>
      </c>
      <c r="F53" s="103" t="s">
        <v>804</v>
      </c>
      <c r="G53" s="104" t="s">
        <v>833</v>
      </c>
      <c r="H53" s="103" t="s">
        <v>811</v>
      </c>
      <c r="I53" s="103" t="s">
        <v>808</v>
      </c>
      <c r="J53" s="105" t="s">
        <v>809</v>
      </c>
      <c r="K53" s="503">
        <v>23</v>
      </c>
      <c r="L53" s="504">
        <v>0</v>
      </c>
      <c r="M53" s="504">
        <v>0</v>
      </c>
      <c r="N53" s="370" t="s">
        <v>311</v>
      </c>
      <c r="O53" s="370" t="s">
        <v>309</v>
      </c>
      <c r="P53" s="370" t="s">
        <v>309</v>
      </c>
      <c r="Q53" s="370" t="s">
        <v>393</v>
      </c>
      <c r="R53" s="370" t="s">
        <v>393</v>
      </c>
      <c r="S53" s="370" t="s">
        <v>393</v>
      </c>
      <c r="T53" s="370" t="s">
        <v>393</v>
      </c>
      <c r="U53" s="370" t="s">
        <v>311</v>
      </c>
      <c r="V53" s="371" t="s">
        <v>309</v>
      </c>
      <c r="W53" s="504" t="s">
        <v>2003</v>
      </c>
    </row>
    <row r="54" spans="1:23" ht="14" x14ac:dyDescent="0.15">
      <c r="A54" s="103" t="s">
        <v>303</v>
      </c>
      <c r="B54" s="501" t="s">
        <v>1719</v>
      </c>
      <c r="C54" s="502" t="s">
        <v>829</v>
      </c>
      <c r="D54" s="103" t="s">
        <v>307</v>
      </c>
      <c r="E54" s="103" t="s">
        <v>834</v>
      </c>
      <c r="F54" s="103" t="s">
        <v>804</v>
      </c>
      <c r="G54" s="104" t="s">
        <v>835</v>
      </c>
      <c r="H54" s="103" t="s">
        <v>806</v>
      </c>
      <c r="I54" s="103" t="s">
        <v>322</v>
      </c>
      <c r="J54" s="105"/>
      <c r="K54" s="503">
        <v>22</v>
      </c>
      <c r="L54" s="504">
        <v>1</v>
      </c>
      <c r="M54" s="504">
        <v>1</v>
      </c>
      <c r="N54" s="370" t="s">
        <v>311</v>
      </c>
      <c r="O54" s="370" t="s">
        <v>309</v>
      </c>
      <c r="P54" s="370" t="s">
        <v>393</v>
      </c>
      <c r="Q54" s="370" t="s">
        <v>393</v>
      </c>
      <c r="R54" s="370" t="s">
        <v>309</v>
      </c>
      <c r="S54" s="370" t="s">
        <v>393</v>
      </c>
      <c r="T54" s="370" t="s">
        <v>393</v>
      </c>
      <c r="U54" s="370" t="s">
        <v>311</v>
      </c>
      <c r="V54" s="371" t="s">
        <v>309</v>
      </c>
      <c r="W54" s="504"/>
    </row>
    <row r="55" spans="1:23" ht="14" x14ac:dyDescent="0.15">
      <c r="A55" s="103" t="s">
        <v>303</v>
      </c>
      <c r="B55" s="501" t="s">
        <v>1719</v>
      </c>
      <c r="C55" s="502" t="s">
        <v>829</v>
      </c>
      <c r="D55" s="103" t="s">
        <v>307</v>
      </c>
      <c r="E55" s="103" t="s">
        <v>834</v>
      </c>
      <c r="F55" s="103" t="s">
        <v>804</v>
      </c>
      <c r="G55" s="104" t="s">
        <v>835</v>
      </c>
      <c r="H55" s="103" t="s">
        <v>807</v>
      </c>
      <c r="I55" s="103" t="s">
        <v>808</v>
      </c>
      <c r="J55" s="105" t="s">
        <v>809</v>
      </c>
      <c r="K55" s="503">
        <v>22</v>
      </c>
      <c r="L55" s="504">
        <v>1</v>
      </c>
      <c r="M55" s="504">
        <v>1</v>
      </c>
      <c r="N55" s="370" t="s">
        <v>311</v>
      </c>
      <c r="O55" s="370" t="s">
        <v>309</v>
      </c>
      <c r="P55" s="370" t="s">
        <v>393</v>
      </c>
      <c r="Q55" s="370" t="s">
        <v>309</v>
      </c>
      <c r="R55" s="370" t="s">
        <v>393</v>
      </c>
      <c r="S55" s="370" t="s">
        <v>393</v>
      </c>
      <c r="T55" s="370" t="s">
        <v>393</v>
      </c>
      <c r="U55" s="370" t="s">
        <v>311</v>
      </c>
      <c r="V55" s="371" t="s">
        <v>309</v>
      </c>
      <c r="W55" s="504"/>
    </row>
    <row r="56" spans="1:23" ht="14" x14ac:dyDescent="0.15">
      <c r="A56" s="103" t="s">
        <v>303</v>
      </c>
      <c r="B56" s="501" t="s">
        <v>1719</v>
      </c>
      <c r="C56" s="502" t="s">
        <v>829</v>
      </c>
      <c r="D56" s="103" t="s">
        <v>307</v>
      </c>
      <c r="E56" s="103" t="s">
        <v>834</v>
      </c>
      <c r="F56" s="103" t="s">
        <v>804</v>
      </c>
      <c r="G56" s="104" t="s">
        <v>835</v>
      </c>
      <c r="H56" s="103" t="s">
        <v>810</v>
      </c>
      <c r="I56" s="103" t="s">
        <v>322</v>
      </c>
      <c r="J56" s="105"/>
      <c r="K56" s="503">
        <v>22</v>
      </c>
      <c r="L56" s="504">
        <v>1</v>
      </c>
      <c r="M56" s="504">
        <v>1</v>
      </c>
      <c r="N56" s="370" t="s">
        <v>311</v>
      </c>
      <c r="O56" s="370" t="s">
        <v>309</v>
      </c>
      <c r="P56" s="370" t="s">
        <v>393</v>
      </c>
      <c r="Q56" s="370" t="s">
        <v>393</v>
      </c>
      <c r="R56" s="370" t="s">
        <v>393</v>
      </c>
      <c r="S56" s="370" t="s">
        <v>393</v>
      </c>
      <c r="T56" s="370" t="s">
        <v>393</v>
      </c>
      <c r="U56" s="370" t="s">
        <v>311</v>
      </c>
      <c r="V56" s="371" t="s">
        <v>309</v>
      </c>
      <c r="W56" s="504"/>
    </row>
    <row r="57" spans="1:23" ht="14" x14ac:dyDescent="0.15">
      <c r="A57" s="103" t="s">
        <v>303</v>
      </c>
      <c r="B57" s="501" t="s">
        <v>1719</v>
      </c>
      <c r="C57" s="502" t="s">
        <v>829</v>
      </c>
      <c r="D57" s="103" t="s">
        <v>307</v>
      </c>
      <c r="E57" s="103" t="s">
        <v>834</v>
      </c>
      <c r="F57" s="103" t="s">
        <v>804</v>
      </c>
      <c r="G57" s="104" t="s">
        <v>835</v>
      </c>
      <c r="H57" s="103" t="s">
        <v>811</v>
      </c>
      <c r="I57" s="103" t="s">
        <v>808</v>
      </c>
      <c r="J57" s="105" t="s">
        <v>809</v>
      </c>
      <c r="K57" s="503">
        <v>22</v>
      </c>
      <c r="L57" s="504">
        <v>1</v>
      </c>
      <c r="M57" s="504">
        <v>1</v>
      </c>
      <c r="N57" s="370" t="s">
        <v>311</v>
      </c>
      <c r="O57" s="370" t="s">
        <v>309</v>
      </c>
      <c r="P57" s="370" t="s">
        <v>309</v>
      </c>
      <c r="Q57" s="370" t="s">
        <v>393</v>
      </c>
      <c r="R57" s="370" t="s">
        <v>393</v>
      </c>
      <c r="S57" s="370" t="s">
        <v>393</v>
      </c>
      <c r="T57" s="370" t="s">
        <v>393</v>
      </c>
      <c r="U57" s="370" t="s">
        <v>311</v>
      </c>
      <c r="V57" s="371" t="s">
        <v>309</v>
      </c>
      <c r="W57" s="504"/>
    </row>
    <row r="58" spans="1:23" ht="14" x14ac:dyDescent="0.15">
      <c r="A58" s="103" t="s">
        <v>303</v>
      </c>
      <c r="B58" s="501" t="s">
        <v>1719</v>
      </c>
      <c r="C58" s="502" t="s">
        <v>829</v>
      </c>
      <c r="D58" s="103" t="s">
        <v>307</v>
      </c>
      <c r="E58" s="103" t="s">
        <v>834</v>
      </c>
      <c r="F58" s="103" t="s">
        <v>804</v>
      </c>
      <c r="G58" s="104" t="s">
        <v>836</v>
      </c>
      <c r="H58" s="103" t="s">
        <v>806</v>
      </c>
      <c r="I58" s="103" t="s">
        <v>322</v>
      </c>
      <c r="J58" s="105"/>
      <c r="K58" s="503">
        <v>0</v>
      </c>
      <c r="L58" s="504">
        <v>0</v>
      </c>
      <c r="M58" s="504">
        <v>0</v>
      </c>
      <c r="N58" s="370" t="s">
        <v>311</v>
      </c>
      <c r="O58" s="370" t="s">
        <v>309</v>
      </c>
      <c r="P58" s="370" t="s">
        <v>393</v>
      </c>
      <c r="Q58" s="370" t="s">
        <v>393</v>
      </c>
      <c r="R58" s="370" t="s">
        <v>309</v>
      </c>
      <c r="S58" s="370" t="s">
        <v>393</v>
      </c>
      <c r="T58" s="370" t="s">
        <v>393</v>
      </c>
      <c r="U58" s="370" t="s">
        <v>311</v>
      </c>
      <c r="V58" s="371" t="s">
        <v>309</v>
      </c>
      <c r="W58" s="504" t="s">
        <v>1720</v>
      </c>
    </row>
    <row r="59" spans="1:23" ht="14" x14ac:dyDescent="0.15">
      <c r="A59" s="103" t="s">
        <v>303</v>
      </c>
      <c r="B59" s="501" t="s">
        <v>1719</v>
      </c>
      <c r="C59" s="502" t="s">
        <v>829</v>
      </c>
      <c r="D59" s="103" t="s">
        <v>307</v>
      </c>
      <c r="E59" s="103" t="s">
        <v>834</v>
      </c>
      <c r="F59" s="103" t="s">
        <v>804</v>
      </c>
      <c r="G59" s="104" t="s">
        <v>836</v>
      </c>
      <c r="H59" s="103" t="s">
        <v>807</v>
      </c>
      <c r="I59" s="103" t="s">
        <v>808</v>
      </c>
      <c r="J59" s="105" t="s">
        <v>809</v>
      </c>
      <c r="K59" s="503">
        <v>0</v>
      </c>
      <c r="L59" s="504">
        <v>0</v>
      </c>
      <c r="M59" s="504">
        <v>0</v>
      </c>
      <c r="N59" s="370" t="s">
        <v>311</v>
      </c>
      <c r="O59" s="370" t="s">
        <v>309</v>
      </c>
      <c r="P59" s="370" t="s">
        <v>393</v>
      </c>
      <c r="Q59" s="370" t="s">
        <v>309</v>
      </c>
      <c r="R59" s="370" t="s">
        <v>393</v>
      </c>
      <c r="S59" s="370" t="s">
        <v>393</v>
      </c>
      <c r="T59" s="370" t="s">
        <v>393</v>
      </c>
      <c r="U59" s="370" t="s">
        <v>311</v>
      </c>
      <c r="V59" s="371" t="s">
        <v>309</v>
      </c>
      <c r="W59" s="504" t="s">
        <v>1720</v>
      </c>
    </row>
    <row r="60" spans="1:23" ht="14" x14ac:dyDescent="0.15">
      <c r="A60" s="103" t="s">
        <v>303</v>
      </c>
      <c r="B60" s="501" t="s">
        <v>1719</v>
      </c>
      <c r="C60" s="502" t="s">
        <v>829</v>
      </c>
      <c r="D60" s="103" t="s">
        <v>307</v>
      </c>
      <c r="E60" s="103" t="s">
        <v>834</v>
      </c>
      <c r="F60" s="103" t="s">
        <v>804</v>
      </c>
      <c r="G60" s="104" t="s">
        <v>836</v>
      </c>
      <c r="H60" s="103" t="s">
        <v>810</v>
      </c>
      <c r="I60" s="103" t="s">
        <v>322</v>
      </c>
      <c r="J60" s="105"/>
      <c r="K60" s="503">
        <v>0</v>
      </c>
      <c r="L60" s="504">
        <v>0</v>
      </c>
      <c r="M60" s="504">
        <v>0</v>
      </c>
      <c r="N60" s="370" t="s">
        <v>311</v>
      </c>
      <c r="O60" s="370" t="s">
        <v>309</v>
      </c>
      <c r="P60" s="370" t="s">
        <v>393</v>
      </c>
      <c r="Q60" s="370" t="s">
        <v>393</v>
      </c>
      <c r="R60" s="370" t="s">
        <v>393</v>
      </c>
      <c r="S60" s="370" t="s">
        <v>393</v>
      </c>
      <c r="T60" s="370" t="s">
        <v>393</v>
      </c>
      <c r="U60" s="370" t="s">
        <v>311</v>
      </c>
      <c r="V60" s="371" t="s">
        <v>309</v>
      </c>
      <c r="W60" s="504" t="s">
        <v>1720</v>
      </c>
    </row>
    <row r="61" spans="1:23" ht="14" x14ac:dyDescent="0.15">
      <c r="A61" s="103" t="s">
        <v>303</v>
      </c>
      <c r="B61" s="501" t="s">
        <v>1719</v>
      </c>
      <c r="C61" s="502" t="s">
        <v>829</v>
      </c>
      <c r="D61" s="103" t="s">
        <v>307</v>
      </c>
      <c r="E61" s="103" t="s">
        <v>834</v>
      </c>
      <c r="F61" s="103" t="s">
        <v>804</v>
      </c>
      <c r="G61" s="104" t="s">
        <v>836</v>
      </c>
      <c r="H61" s="103" t="s">
        <v>811</v>
      </c>
      <c r="I61" s="103" t="s">
        <v>808</v>
      </c>
      <c r="J61" s="105" t="s">
        <v>809</v>
      </c>
      <c r="K61" s="503">
        <v>0</v>
      </c>
      <c r="L61" s="504">
        <v>0</v>
      </c>
      <c r="M61" s="504">
        <v>0</v>
      </c>
      <c r="N61" s="370" t="s">
        <v>311</v>
      </c>
      <c r="O61" s="370" t="s">
        <v>309</v>
      </c>
      <c r="P61" s="370" t="s">
        <v>309</v>
      </c>
      <c r="Q61" s="370" t="s">
        <v>393</v>
      </c>
      <c r="R61" s="370" t="s">
        <v>393</v>
      </c>
      <c r="S61" s="370" t="s">
        <v>393</v>
      </c>
      <c r="T61" s="370" t="s">
        <v>393</v>
      </c>
      <c r="U61" s="370" t="s">
        <v>311</v>
      </c>
      <c r="V61" s="371" t="s">
        <v>309</v>
      </c>
      <c r="W61" s="504" t="s">
        <v>1720</v>
      </c>
    </row>
  </sheetData>
  <mergeCells count="1">
    <mergeCell ref="P4:T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68"/>
  <sheetViews>
    <sheetView topLeftCell="B58" workbookViewId="0">
      <selection activeCell="Z28" sqref="Z28"/>
    </sheetView>
  </sheetViews>
  <sheetFormatPr baseColWidth="10" defaultColWidth="9.1640625" defaultRowHeight="13" x14ac:dyDescent="0.15"/>
  <cols>
    <col min="1" max="1" width="9.1640625" style="14"/>
    <col min="2" max="2" width="18.83203125" style="14" customWidth="1"/>
    <col min="3" max="3" width="9.1640625" style="14"/>
    <col min="4" max="4" width="11.33203125" style="14" customWidth="1"/>
    <col min="5" max="5" width="11.1640625" style="14" customWidth="1"/>
    <col min="6" max="6" width="9.1640625" style="14"/>
    <col min="7" max="7" width="18.6640625" style="14" customWidth="1"/>
    <col min="8" max="9" width="9.1640625" style="14"/>
    <col min="10" max="10" width="11.6640625" style="14" customWidth="1"/>
    <col min="11" max="11" width="9.1640625" style="14"/>
    <col min="12" max="12" width="14.33203125" style="14" customWidth="1"/>
    <col min="13" max="13" width="9.1640625" style="14" customWidth="1"/>
    <col min="14" max="14" width="9.1640625" style="14"/>
    <col min="15" max="15" width="14.5" style="14" customWidth="1"/>
    <col min="16" max="16" width="15.1640625" style="14" customWidth="1"/>
    <col min="17" max="17" width="16.1640625" style="14" customWidth="1"/>
    <col min="18" max="18" width="12.6640625" style="14" customWidth="1"/>
    <col min="19" max="19" width="13.6640625" style="14" customWidth="1"/>
    <col min="20" max="22" width="9.1640625" style="14"/>
    <col min="23" max="23" width="13.1640625" style="14" customWidth="1"/>
    <col min="24" max="24" width="16" style="14" customWidth="1"/>
    <col min="25" max="25" width="16.1640625" style="14" customWidth="1"/>
    <col min="26" max="26" width="17.33203125" style="14" customWidth="1"/>
    <col min="27" max="27" width="60.5" style="14" customWidth="1"/>
    <col min="28" max="16384" width="9.1640625" style="14"/>
  </cols>
  <sheetData>
    <row r="1" spans="1:27" ht="14" thickBot="1" x14ac:dyDescent="0.2">
      <c r="A1" s="2" t="s">
        <v>94</v>
      </c>
    </row>
    <row r="2" spans="1:27" x14ac:dyDescent="0.15">
      <c r="H2" s="632"/>
      <c r="I2" s="632"/>
      <c r="J2" s="632"/>
      <c r="K2" s="632"/>
      <c r="L2" s="632"/>
      <c r="M2" s="632"/>
      <c r="N2" s="632"/>
      <c r="O2" s="632"/>
      <c r="P2" s="632"/>
      <c r="Q2" s="632"/>
      <c r="R2" s="632"/>
      <c r="S2" s="632"/>
      <c r="T2" s="632"/>
      <c r="U2" s="632"/>
      <c r="V2" s="632"/>
      <c r="W2" s="632"/>
      <c r="X2" s="6"/>
      <c r="Y2" s="6"/>
      <c r="Z2" s="36" t="s">
        <v>1</v>
      </c>
      <c r="AA2" s="37" t="s">
        <v>2</v>
      </c>
    </row>
    <row r="3" spans="1:27" ht="14" thickBot="1" x14ac:dyDescent="0.2">
      <c r="A3" s="15"/>
      <c r="B3" s="16"/>
      <c r="C3" s="16"/>
      <c r="D3" s="16"/>
      <c r="E3" s="16"/>
      <c r="F3" s="16"/>
      <c r="G3" s="16"/>
      <c r="H3" s="16"/>
      <c r="I3" s="16"/>
      <c r="J3" s="16"/>
      <c r="K3" s="16"/>
      <c r="L3" s="16"/>
      <c r="M3" s="16"/>
      <c r="N3" s="16"/>
      <c r="O3" s="16"/>
      <c r="P3" s="16"/>
      <c r="Q3" s="16"/>
      <c r="R3" s="633"/>
      <c r="S3" s="633"/>
      <c r="T3" s="633"/>
      <c r="U3" s="6"/>
      <c r="Z3" s="38" t="s">
        <v>3</v>
      </c>
      <c r="AA3" s="39">
        <v>2021</v>
      </c>
    </row>
    <row r="4" spans="1:27" ht="85" thickBot="1" x14ac:dyDescent="0.2">
      <c r="A4" s="373" t="s">
        <v>4</v>
      </c>
      <c r="B4" s="24" t="s">
        <v>95</v>
      </c>
      <c r="C4" s="24" t="s">
        <v>96</v>
      </c>
      <c r="D4" s="24" t="s">
        <v>97</v>
      </c>
      <c r="E4" s="24" t="s">
        <v>42</v>
      </c>
      <c r="F4" s="374" t="s">
        <v>98</v>
      </c>
      <c r="G4" s="33" t="s">
        <v>99</v>
      </c>
      <c r="H4" s="375" t="s">
        <v>100</v>
      </c>
      <c r="I4" s="24" t="s">
        <v>101</v>
      </c>
      <c r="J4" s="24" t="s">
        <v>19</v>
      </c>
      <c r="K4" s="376" t="s">
        <v>102</v>
      </c>
      <c r="L4" s="24" t="s">
        <v>103</v>
      </c>
      <c r="M4" s="24" t="s">
        <v>104</v>
      </c>
      <c r="N4" s="24" t="s">
        <v>105</v>
      </c>
      <c r="O4" s="24" t="s">
        <v>106</v>
      </c>
      <c r="P4" s="24" t="s">
        <v>107</v>
      </c>
      <c r="Q4" s="377" t="s">
        <v>15</v>
      </c>
      <c r="R4" s="34" t="s">
        <v>108</v>
      </c>
      <c r="S4" s="34" t="s">
        <v>109</v>
      </c>
      <c r="T4" s="34" t="s">
        <v>110</v>
      </c>
      <c r="U4" s="378" t="s">
        <v>111</v>
      </c>
      <c r="V4" s="34" t="s">
        <v>112</v>
      </c>
      <c r="W4" s="34" t="s">
        <v>113</v>
      </c>
      <c r="X4" s="379" t="s">
        <v>114</v>
      </c>
      <c r="Y4" s="380" t="s">
        <v>115</v>
      </c>
      <c r="Z4" s="380" t="s">
        <v>116</v>
      </c>
      <c r="AA4" s="381" t="s">
        <v>73</v>
      </c>
    </row>
    <row r="5" spans="1:27" ht="42" x14ac:dyDescent="0.15">
      <c r="A5" s="113" t="s">
        <v>303</v>
      </c>
      <c r="B5" s="35" t="s">
        <v>837</v>
      </c>
      <c r="C5" s="35" t="s">
        <v>838</v>
      </c>
      <c r="D5" s="35" t="s">
        <v>311</v>
      </c>
      <c r="E5" s="35" t="s">
        <v>839</v>
      </c>
      <c r="F5" s="35" t="s">
        <v>839</v>
      </c>
      <c r="G5" s="108" t="s">
        <v>840</v>
      </c>
      <c r="H5" s="35" t="s">
        <v>841</v>
      </c>
      <c r="I5" s="35" t="s">
        <v>842</v>
      </c>
      <c r="J5" s="107" t="s">
        <v>843</v>
      </c>
      <c r="K5" s="107" t="s">
        <v>844</v>
      </c>
      <c r="L5" s="35" t="s">
        <v>845</v>
      </c>
      <c r="M5" s="107" t="s">
        <v>846</v>
      </c>
      <c r="N5" s="107" t="s">
        <v>311</v>
      </c>
      <c r="O5" s="107" t="s">
        <v>847</v>
      </c>
      <c r="P5" s="107" t="s">
        <v>848</v>
      </c>
      <c r="Q5" s="35" t="s">
        <v>849</v>
      </c>
      <c r="R5" s="174" t="s">
        <v>850</v>
      </c>
      <c r="S5" s="174"/>
      <c r="T5" s="175">
        <v>21</v>
      </c>
      <c r="U5" s="175">
        <v>53</v>
      </c>
      <c r="V5" s="175" t="s">
        <v>309</v>
      </c>
      <c r="W5" s="175" t="s">
        <v>311</v>
      </c>
      <c r="X5" s="175" t="s">
        <v>311</v>
      </c>
      <c r="Y5" s="181" t="s">
        <v>808</v>
      </c>
      <c r="Z5" s="181" t="str">
        <f t="shared" ref="Z5:Z9" si="0">IF((W5)="N","x",IF((X5)="N","x",IF(W5="","","")))</f>
        <v/>
      </c>
      <c r="AA5" s="382" t="s">
        <v>2004</v>
      </c>
    </row>
    <row r="6" spans="1:27" ht="42" x14ac:dyDescent="0.15">
      <c r="A6" s="113" t="s">
        <v>303</v>
      </c>
      <c r="B6" s="35" t="s">
        <v>837</v>
      </c>
      <c r="C6" s="35" t="s">
        <v>838</v>
      </c>
      <c r="D6" s="35" t="s">
        <v>311</v>
      </c>
      <c r="E6" s="35" t="s">
        <v>839</v>
      </c>
      <c r="F6" s="35" t="s">
        <v>839</v>
      </c>
      <c r="G6" s="108" t="s">
        <v>840</v>
      </c>
      <c r="H6" s="35" t="s">
        <v>841</v>
      </c>
      <c r="I6" s="35" t="s">
        <v>842</v>
      </c>
      <c r="J6" s="107" t="s">
        <v>843</v>
      </c>
      <c r="K6" s="107" t="s">
        <v>844</v>
      </c>
      <c r="L6" s="35" t="s">
        <v>851</v>
      </c>
      <c r="M6" s="107" t="s">
        <v>846</v>
      </c>
      <c r="N6" s="107" t="s">
        <v>311</v>
      </c>
      <c r="O6" s="107" t="s">
        <v>847</v>
      </c>
      <c r="P6" s="107" t="s">
        <v>848</v>
      </c>
      <c r="Q6" s="35" t="s">
        <v>849</v>
      </c>
      <c r="R6" s="174" t="s">
        <v>850</v>
      </c>
      <c r="S6" s="174"/>
      <c r="T6" s="175">
        <v>21</v>
      </c>
      <c r="U6" s="175">
        <v>53</v>
      </c>
      <c r="V6" s="175" t="s">
        <v>309</v>
      </c>
      <c r="W6" s="175" t="s">
        <v>311</v>
      </c>
      <c r="X6" s="175" t="s">
        <v>311</v>
      </c>
      <c r="Y6" s="191" t="s">
        <v>808</v>
      </c>
      <c r="Z6" s="191" t="str">
        <f t="shared" si="0"/>
        <v/>
      </c>
      <c r="AA6" s="382" t="s">
        <v>2004</v>
      </c>
    </row>
    <row r="7" spans="1:27" ht="56" x14ac:dyDescent="0.15">
      <c r="A7" s="113" t="s">
        <v>303</v>
      </c>
      <c r="B7" s="35" t="s">
        <v>837</v>
      </c>
      <c r="C7" s="35" t="s">
        <v>852</v>
      </c>
      <c r="D7" s="35" t="s">
        <v>311</v>
      </c>
      <c r="E7" s="35" t="s">
        <v>839</v>
      </c>
      <c r="F7" s="35" t="s">
        <v>839</v>
      </c>
      <c r="G7" s="108" t="s">
        <v>840</v>
      </c>
      <c r="H7" s="35" t="s">
        <v>841</v>
      </c>
      <c r="I7" s="35" t="s">
        <v>853</v>
      </c>
      <c r="J7" s="107" t="s">
        <v>843</v>
      </c>
      <c r="K7" s="107" t="s">
        <v>854</v>
      </c>
      <c r="L7" s="35" t="s">
        <v>845</v>
      </c>
      <c r="M7" s="107" t="s">
        <v>855</v>
      </c>
      <c r="N7" s="107" t="s">
        <v>311</v>
      </c>
      <c r="O7" s="107" t="s">
        <v>847</v>
      </c>
      <c r="P7" s="107" t="s">
        <v>848</v>
      </c>
      <c r="Q7" s="35"/>
      <c r="R7" s="174" t="s">
        <v>850</v>
      </c>
      <c r="S7" s="174"/>
      <c r="T7" s="175">
        <v>17</v>
      </c>
      <c r="U7" s="175">
        <v>53</v>
      </c>
      <c r="V7" s="175" t="s">
        <v>309</v>
      </c>
      <c r="W7" s="175" t="s">
        <v>311</v>
      </c>
      <c r="X7" s="175" t="s">
        <v>311</v>
      </c>
      <c r="Y7" s="191" t="str">
        <f t="shared" ref="Y7" si="1">IF(((K7-T7)/K7*100)&gt;10,"x",IF(((K7-T7)/K7*100)&lt;-10,"x",IF(T7="","","")))</f>
        <v/>
      </c>
      <c r="Z7" s="191" t="str">
        <f t="shared" si="0"/>
        <v/>
      </c>
      <c r="AA7" s="383" t="s">
        <v>2005</v>
      </c>
    </row>
    <row r="8" spans="1:27" ht="56" x14ac:dyDescent="0.15">
      <c r="A8" s="113" t="s">
        <v>303</v>
      </c>
      <c r="B8" s="35" t="s">
        <v>837</v>
      </c>
      <c r="C8" s="35" t="s">
        <v>852</v>
      </c>
      <c r="D8" s="35" t="s">
        <v>311</v>
      </c>
      <c r="E8" s="35" t="s">
        <v>839</v>
      </c>
      <c r="F8" s="35" t="s">
        <v>839</v>
      </c>
      <c r="G8" s="108" t="s">
        <v>840</v>
      </c>
      <c r="H8" s="35" t="s">
        <v>841</v>
      </c>
      <c r="I8" s="35" t="s">
        <v>856</v>
      </c>
      <c r="J8" s="107" t="s">
        <v>843</v>
      </c>
      <c r="K8" s="107" t="s">
        <v>854</v>
      </c>
      <c r="L8" s="35" t="s">
        <v>851</v>
      </c>
      <c r="M8" s="107" t="s">
        <v>855</v>
      </c>
      <c r="N8" s="107" t="s">
        <v>311</v>
      </c>
      <c r="O8" s="107" t="s">
        <v>847</v>
      </c>
      <c r="P8" s="107" t="s">
        <v>848</v>
      </c>
      <c r="Q8" s="35"/>
      <c r="R8" s="174" t="s">
        <v>850</v>
      </c>
      <c r="S8" s="174"/>
      <c r="T8" s="175">
        <v>17</v>
      </c>
      <c r="U8" s="175">
        <v>53</v>
      </c>
      <c r="V8" s="175" t="s">
        <v>309</v>
      </c>
      <c r="W8" s="175" t="s">
        <v>311</v>
      </c>
      <c r="X8" s="175" t="s">
        <v>311</v>
      </c>
      <c r="Y8" s="191" t="str">
        <f>IF(((K8-T8)/K8*100)&gt;10,"x",IF(((K8-T8)/K8*100)&lt;-10,"x",IF(T8="","","")))</f>
        <v/>
      </c>
      <c r="Z8" s="191" t="str">
        <f t="shared" si="0"/>
        <v/>
      </c>
      <c r="AA8" s="383" t="s">
        <v>2005</v>
      </c>
    </row>
    <row r="9" spans="1:27" ht="56" x14ac:dyDescent="0.15">
      <c r="A9" s="113" t="s">
        <v>303</v>
      </c>
      <c r="B9" s="35" t="s">
        <v>857</v>
      </c>
      <c r="C9" s="35" t="s">
        <v>858</v>
      </c>
      <c r="D9" s="35" t="s">
        <v>311</v>
      </c>
      <c r="E9" s="35" t="s">
        <v>839</v>
      </c>
      <c r="F9" s="35" t="s">
        <v>839</v>
      </c>
      <c r="G9" s="108" t="s">
        <v>859</v>
      </c>
      <c r="H9" s="35" t="s">
        <v>860</v>
      </c>
      <c r="I9" s="35" t="s">
        <v>861</v>
      </c>
      <c r="J9" s="107" t="s">
        <v>843</v>
      </c>
      <c r="K9" s="107" t="s">
        <v>325</v>
      </c>
      <c r="L9" s="35" t="s">
        <v>862</v>
      </c>
      <c r="M9" s="107">
        <v>1200</v>
      </c>
      <c r="N9" s="107" t="s">
        <v>311</v>
      </c>
      <c r="O9" s="107" t="s">
        <v>863</v>
      </c>
      <c r="P9" s="107" t="s">
        <v>864</v>
      </c>
      <c r="Q9" s="35"/>
      <c r="R9" s="174" t="s">
        <v>850</v>
      </c>
      <c r="S9" s="174"/>
      <c r="T9" s="174">
        <v>21</v>
      </c>
      <c r="U9" s="174">
        <v>1124</v>
      </c>
      <c r="V9" s="174" t="s">
        <v>309</v>
      </c>
      <c r="W9" s="174" t="s">
        <v>311</v>
      </c>
      <c r="X9" s="174" t="s">
        <v>311</v>
      </c>
      <c r="Y9" s="191" t="str">
        <f>IF(((K9-T9)/K9*100)&gt;10,"x",IF(((K9-T9)/K9*100)&lt;-10,"x",IF(T9="","","")))</f>
        <v/>
      </c>
      <c r="Z9" s="191" t="str">
        <f t="shared" si="0"/>
        <v/>
      </c>
      <c r="AA9" s="384" t="s">
        <v>1721</v>
      </c>
    </row>
    <row r="10" spans="1:27" ht="28" x14ac:dyDescent="0.15">
      <c r="A10" s="113"/>
      <c r="B10" s="35" t="s">
        <v>865</v>
      </c>
      <c r="C10" s="35" t="s">
        <v>866</v>
      </c>
      <c r="D10" s="35" t="s">
        <v>311</v>
      </c>
      <c r="E10" s="35"/>
      <c r="F10" s="35"/>
      <c r="G10" s="108"/>
      <c r="H10" s="35" t="s">
        <v>867</v>
      </c>
      <c r="I10" s="35" t="s">
        <v>868</v>
      </c>
      <c r="J10" s="107"/>
      <c r="K10" s="107"/>
      <c r="L10" s="35"/>
      <c r="M10" s="107"/>
      <c r="N10" s="107"/>
      <c r="O10" s="107"/>
      <c r="P10" s="107"/>
      <c r="Q10" s="35"/>
      <c r="R10" s="111" t="s">
        <v>850</v>
      </c>
      <c r="S10" s="111"/>
      <c r="T10" s="111"/>
      <c r="U10" s="111"/>
      <c r="V10" s="110"/>
      <c r="W10" s="111"/>
      <c r="X10" s="111"/>
      <c r="Y10" s="112" t="e">
        <f t="shared" ref="Y10:Y66" si="2">IF(((-K10+T10)/K10*100)&gt;50,"x",IF(((-K10+T10)/K10*100)&lt;-10,"x",IF(T10="","","")))</f>
        <v>#DIV/0!</v>
      </c>
      <c r="Z10" s="177" t="str">
        <f t="shared" ref="Z10:Z66" si="3">IF(OR(W10="Y",X10="Y"),"x","")</f>
        <v/>
      </c>
      <c r="AA10" s="109" t="s">
        <v>1074</v>
      </c>
    </row>
    <row r="11" spans="1:27" ht="56" x14ac:dyDescent="0.15">
      <c r="A11" s="113" t="s">
        <v>303</v>
      </c>
      <c r="B11" s="35" t="s">
        <v>869</v>
      </c>
      <c r="C11" s="35" t="s">
        <v>870</v>
      </c>
      <c r="D11" s="35" t="s">
        <v>311</v>
      </c>
      <c r="E11" s="35" t="s">
        <v>839</v>
      </c>
      <c r="F11" s="35" t="s">
        <v>839</v>
      </c>
      <c r="G11" s="108" t="s">
        <v>840</v>
      </c>
      <c r="H11" s="35" t="s">
        <v>867</v>
      </c>
      <c r="I11" s="35" t="s">
        <v>871</v>
      </c>
      <c r="J11" s="107" t="s">
        <v>843</v>
      </c>
      <c r="K11" s="107">
        <v>22</v>
      </c>
      <c r="L11" s="35" t="s">
        <v>862</v>
      </c>
      <c r="M11" s="107">
        <v>1350</v>
      </c>
      <c r="N11" s="107" t="s">
        <v>311</v>
      </c>
      <c r="O11" s="107" t="s">
        <v>847</v>
      </c>
      <c r="P11" s="107" t="s">
        <v>864</v>
      </c>
      <c r="Q11" s="35"/>
      <c r="R11" s="176" t="s">
        <v>850</v>
      </c>
      <c r="S11" s="176"/>
      <c r="T11" s="179">
        <v>22</v>
      </c>
      <c r="U11" s="179">
        <v>1053</v>
      </c>
      <c r="V11" s="179" t="s">
        <v>311</v>
      </c>
      <c r="W11" s="179" t="s">
        <v>311</v>
      </c>
      <c r="X11" s="179" t="s">
        <v>311</v>
      </c>
      <c r="Y11" s="180" t="s">
        <v>808</v>
      </c>
      <c r="Z11" s="180" t="s">
        <v>1722</v>
      </c>
      <c r="AA11" s="385" t="s">
        <v>2006</v>
      </c>
    </row>
    <row r="12" spans="1:27" ht="98" x14ac:dyDescent="0.15">
      <c r="A12" s="113" t="s">
        <v>303</v>
      </c>
      <c r="B12" s="35" t="s">
        <v>872</v>
      </c>
      <c r="C12" s="35" t="s">
        <v>873</v>
      </c>
      <c r="D12" s="35" t="s">
        <v>311</v>
      </c>
      <c r="E12" s="35" t="s">
        <v>839</v>
      </c>
      <c r="F12" s="35" t="s">
        <v>839</v>
      </c>
      <c r="G12" s="108" t="s">
        <v>874</v>
      </c>
      <c r="H12" s="35" t="s">
        <v>867</v>
      </c>
      <c r="I12" s="35" t="s">
        <v>875</v>
      </c>
      <c r="J12" s="107" t="s">
        <v>843</v>
      </c>
      <c r="K12" s="107">
        <v>50</v>
      </c>
      <c r="L12" s="35" t="s">
        <v>876</v>
      </c>
      <c r="M12" s="107">
        <v>525</v>
      </c>
      <c r="N12" s="107" t="s">
        <v>311</v>
      </c>
      <c r="O12" s="107" t="s">
        <v>877</v>
      </c>
      <c r="P12" s="107" t="s">
        <v>878</v>
      </c>
      <c r="Q12" s="35"/>
      <c r="R12" s="176" t="s">
        <v>850</v>
      </c>
      <c r="S12" s="176"/>
      <c r="T12" s="176">
        <v>51</v>
      </c>
      <c r="U12" s="176">
        <v>595</v>
      </c>
      <c r="V12" s="179" t="s">
        <v>311</v>
      </c>
      <c r="W12" s="179" t="s">
        <v>311</v>
      </c>
      <c r="X12" s="179" t="s">
        <v>311</v>
      </c>
      <c r="Y12" s="180" t="s">
        <v>808</v>
      </c>
      <c r="Z12" s="180" t="s">
        <v>1722</v>
      </c>
      <c r="AA12" s="385" t="s">
        <v>2007</v>
      </c>
    </row>
    <row r="13" spans="1:27" ht="28" x14ac:dyDescent="0.15">
      <c r="A13" s="113" t="s">
        <v>303</v>
      </c>
      <c r="B13" s="35" t="s">
        <v>879</v>
      </c>
      <c r="C13" s="35" t="s">
        <v>880</v>
      </c>
      <c r="D13" s="35" t="s">
        <v>309</v>
      </c>
      <c r="E13" s="35" t="s">
        <v>310</v>
      </c>
      <c r="F13" s="35" t="s">
        <v>310</v>
      </c>
      <c r="G13" s="108" t="s">
        <v>874</v>
      </c>
      <c r="H13" s="35" t="s">
        <v>867</v>
      </c>
      <c r="I13" s="35" t="s">
        <v>881</v>
      </c>
      <c r="J13" s="107" t="s">
        <v>843</v>
      </c>
      <c r="K13" s="107">
        <v>14</v>
      </c>
      <c r="L13" s="35" t="s">
        <v>882</v>
      </c>
      <c r="M13" s="107">
        <v>30</v>
      </c>
      <c r="N13" s="107" t="s">
        <v>311</v>
      </c>
      <c r="O13" s="107" t="s">
        <v>310</v>
      </c>
      <c r="P13" s="107" t="s">
        <v>883</v>
      </c>
      <c r="Q13" s="35"/>
      <c r="R13" s="174" t="s">
        <v>850</v>
      </c>
      <c r="S13" s="174"/>
      <c r="T13" s="174">
        <v>11</v>
      </c>
      <c r="U13" s="174" t="s">
        <v>311</v>
      </c>
      <c r="V13" s="178" t="s">
        <v>309</v>
      </c>
      <c r="W13" s="174" t="s">
        <v>311</v>
      </c>
      <c r="X13" s="174" t="s">
        <v>311</v>
      </c>
      <c r="Y13" s="191" t="str">
        <f>IF(((K13-T13)/K13*100)&gt;10,"x",IF(((K13-T13)/K13*100)&lt;-10,"x",IF(T13="","","")))</f>
        <v>x</v>
      </c>
      <c r="Z13" s="191" t="str">
        <f>IF((W13)="N","x",IF((X13)="N","x",IF(W13="","","")))</f>
        <v/>
      </c>
      <c r="AA13" s="386" t="s">
        <v>1723</v>
      </c>
    </row>
    <row r="14" spans="1:27" ht="42" x14ac:dyDescent="0.15">
      <c r="A14" s="113" t="s">
        <v>303</v>
      </c>
      <c r="B14" s="35" t="s">
        <v>884</v>
      </c>
      <c r="C14" s="35" t="s">
        <v>885</v>
      </c>
      <c r="D14" s="35" t="s">
        <v>309</v>
      </c>
      <c r="E14" s="35" t="s">
        <v>310</v>
      </c>
      <c r="F14" s="35" t="s">
        <v>310</v>
      </c>
      <c r="G14" s="108" t="s">
        <v>874</v>
      </c>
      <c r="H14" s="35" t="s">
        <v>886</v>
      </c>
      <c r="I14" s="35" t="s">
        <v>887</v>
      </c>
      <c r="J14" s="107" t="s">
        <v>843</v>
      </c>
      <c r="K14" s="107">
        <v>14</v>
      </c>
      <c r="L14" s="35" t="s">
        <v>882</v>
      </c>
      <c r="M14" s="107">
        <v>70</v>
      </c>
      <c r="N14" s="107" t="s">
        <v>311</v>
      </c>
      <c r="O14" s="107" t="s">
        <v>310</v>
      </c>
      <c r="P14" s="107" t="s">
        <v>883</v>
      </c>
      <c r="Q14" s="35"/>
      <c r="R14" s="174" t="s">
        <v>850</v>
      </c>
      <c r="S14" s="174"/>
      <c r="T14" s="174">
        <v>0</v>
      </c>
      <c r="U14" s="174" t="s">
        <v>309</v>
      </c>
      <c r="V14" s="178" t="s">
        <v>309</v>
      </c>
      <c r="W14" s="174" t="s">
        <v>309</v>
      </c>
      <c r="X14" s="174" t="s">
        <v>309</v>
      </c>
      <c r="Y14" s="191"/>
      <c r="Z14" s="191"/>
      <c r="AA14" s="386" t="s">
        <v>2008</v>
      </c>
    </row>
    <row r="15" spans="1:27" ht="98" x14ac:dyDescent="0.15">
      <c r="A15" s="113" t="s">
        <v>303</v>
      </c>
      <c r="B15" s="35" t="s">
        <v>888</v>
      </c>
      <c r="C15" s="35" t="s">
        <v>889</v>
      </c>
      <c r="D15" s="35" t="s">
        <v>309</v>
      </c>
      <c r="E15" s="35" t="s">
        <v>310</v>
      </c>
      <c r="F15" s="35" t="s">
        <v>310</v>
      </c>
      <c r="G15" s="108" t="s">
        <v>874</v>
      </c>
      <c r="H15" s="35" t="s">
        <v>890</v>
      </c>
      <c r="I15" s="35" t="s">
        <v>891</v>
      </c>
      <c r="J15" s="107" t="s">
        <v>843</v>
      </c>
      <c r="K15" s="107" t="s">
        <v>393</v>
      </c>
      <c r="L15" s="35" t="s">
        <v>892</v>
      </c>
      <c r="M15" s="107" t="s">
        <v>393</v>
      </c>
      <c r="N15" s="107" t="s">
        <v>311</v>
      </c>
      <c r="O15" s="107" t="s">
        <v>310</v>
      </c>
      <c r="P15" s="107" t="s">
        <v>883</v>
      </c>
      <c r="Q15" s="35" t="s">
        <v>893</v>
      </c>
      <c r="R15" s="174" t="s">
        <v>850</v>
      </c>
      <c r="S15" s="174"/>
      <c r="T15" s="174" t="s">
        <v>393</v>
      </c>
      <c r="U15" s="174" t="s">
        <v>393</v>
      </c>
      <c r="V15" s="178" t="s">
        <v>309</v>
      </c>
      <c r="W15" s="174" t="s">
        <v>311</v>
      </c>
      <c r="X15" s="174" t="s">
        <v>311</v>
      </c>
      <c r="Y15" s="181"/>
      <c r="Z15" s="181"/>
      <c r="AA15" s="386" t="s">
        <v>1075</v>
      </c>
    </row>
    <row r="16" spans="1:27" ht="28" x14ac:dyDescent="0.15">
      <c r="A16" s="113" t="s">
        <v>303</v>
      </c>
      <c r="B16" s="35" t="s">
        <v>894</v>
      </c>
      <c r="C16" s="35" t="s">
        <v>895</v>
      </c>
      <c r="D16" s="35" t="s">
        <v>311</v>
      </c>
      <c r="E16" s="35" t="s">
        <v>839</v>
      </c>
      <c r="F16" s="35" t="s">
        <v>839</v>
      </c>
      <c r="G16" s="108" t="s">
        <v>896</v>
      </c>
      <c r="H16" s="35" t="s">
        <v>897</v>
      </c>
      <c r="I16" s="35" t="s">
        <v>898</v>
      </c>
      <c r="J16" s="107" t="s">
        <v>843</v>
      </c>
      <c r="K16" s="107" t="s">
        <v>664</v>
      </c>
      <c r="L16" s="35" t="s">
        <v>899</v>
      </c>
      <c r="M16" s="107" t="s">
        <v>900</v>
      </c>
      <c r="N16" s="107" t="s">
        <v>311</v>
      </c>
      <c r="O16" s="107" t="s">
        <v>901</v>
      </c>
      <c r="P16" s="107" t="s">
        <v>902</v>
      </c>
      <c r="Q16" s="35"/>
      <c r="R16" s="174" t="s">
        <v>850</v>
      </c>
      <c r="S16" s="174"/>
      <c r="T16" s="174">
        <v>21</v>
      </c>
      <c r="U16" s="174">
        <v>67</v>
      </c>
      <c r="V16" s="174"/>
      <c r="W16" s="174" t="s">
        <v>311</v>
      </c>
      <c r="X16" s="174" t="s">
        <v>311</v>
      </c>
      <c r="Y16" s="181" t="s">
        <v>1722</v>
      </c>
      <c r="Z16" s="181" t="s">
        <v>1722</v>
      </c>
      <c r="AA16" s="386" t="s">
        <v>2009</v>
      </c>
    </row>
    <row r="17" spans="1:27" ht="28" x14ac:dyDescent="0.15">
      <c r="A17" s="113" t="s">
        <v>303</v>
      </c>
      <c r="B17" s="35" t="s">
        <v>894</v>
      </c>
      <c r="C17" s="35" t="s">
        <v>895</v>
      </c>
      <c r="D17" s="35" t="s">
        <v>311</v>
      </c>
      <c r="E17" s="35" t="s">
        <v>839</v>
      </c>
      <c r="F17" s="35" t="s">
        <v>839</v>
      </c>
      <c r="G17" s="108" t="s">
        <v>896</v>
      </c>
      <c r="H17" s="35" t="s">
        <v>897</v>
      </c>
      <c r="I17" s="35" t="s">
        <v>898</v>
      </c>
      <c r="J17" s="107" t="s">
        <v>843</v>
      </c>
      <c r="K17" s="107" t="s">
        <v>664</v>
      </c>
      <c r="L17" s="35" t="s">
        <v>903</v>
      </c>
      <c r="M17" s="107" t="s">
        <v>904</v>
      </c>
      <c r="N17" s="107" t="s">
        <v>311</v>
      </c>
      <c r="O17" s="107" t="s">
        <v>901</v>
      </c>
      <c r="P17" s="107"/>
      <c r="Q17" s="35"/>
      <c r="R17" s="174" t="s">
        <v>850</v>
      </c>
      <c r="S17" s="174"/>
      <c r="T17" s="174">
        <v>21</v>
      </c>
      <c r="U17" s="174">
        <v>144</v>
      </c>
      <c r="V17" s="174"/>
      <c r="W17" s="174" t="s">
        <v>311</v>
      </c>
      <c r="X17" s="174" t="s">
        <v>311</v>
      </c>
      <c r="Y17" s="191" t="s">
        <v>1722</v>
      </c>
      <c r="Z17" s="191" t="s">
        <v>1722</v>
      </c>
      <c r="AA17" s="386" t="s">
        <v>2009</v>
      </c>
    </row>
    <row r="18" spans="1:27" ht="28" x14ac:dyDescent="0.15">
      <c r="A18" s="113" t="s">
        <v>303</v>
      </c>
      <c r="B18" s="35" t="s">
        <v>894</v>
      </c>
      <c r="C18" s="35" t="s">
        <v>895</v>
      </c>
      <c r="D18" s="35" t="s">
        <v>311</v>
      </c>
      <c r="E18" s="35" t="s">
        <v>839</v>
      </c>
      <c r="F18" s="35" t="s">
        <v>839</v>
      </c>
      <c r="G18" s="108" t="s">
        <v>896</v>
      </c>
      <c r="H18" s="35" t="s">
        <v>897</v>
      </c>
      <c r="I18" s="35" t="s">
        <v>898</v>
      </c>
      <c r="J18" s="107" t="s">
        <v>843</v>
      </c>
      <c r="K18" s="107" t="s">
        <v>664</v>
      </c>
      <c r="L18" s="35" t="s">
        <v>851</v>
      </c>
      <c r="M18" s="107">
        <v>67</v>
      </c>
      <c r="N18" s="107" t="s">
        <v>311</v>
      </c>
      <c r="O18" s="107" t="s">
        <v>901</v>
      </c>
      <c r="P18" s="107"/>
      <c r="Q18" s="35"/>
      <c r="R18" s="174" t="s">
        <v>850</v>
      </c>
      <c r="S18" s="174"/>
      <c r="T18" s="174">
        <v>21</v>
      </c>
      <c r="U18" s="174">
        <v>67</v>
      </c>
      <c r="V18" s="174"/>
      <c r="W18" s="174" t="s">
        <v>311</v>
      </c>
      <c r="X18" s="174" t="s">
        <v>311</v>
      </c>
      <c r="Y18" s="191" t="s">
        <v>1722</v>
      </c>
      <c r="Z18" s="191" t="s">
        <v>1722</v>
      </c>
      <c r="AA18" s="386" t="s">
        <v>2009</v>
      </c>
    </row>
    <row r="19" spans="1:27" ht="84" x14ac:dyDescent="0.15">
      <c r="A19" s="113" t="s">
        <v>303</v>
      </c>
      <c r="B19" s="35" t="s">
        <v>894</v>
      </c>
      <c r="C19" s="35" t="s">
        <v>905</v>
      </c>
      <c r="D19" s="35" t="s">
        <v>311</v>
      </c>
      <c r="E19" s="35" t="s">
        <v>839</v>
      </c>
      <c r="F19" s="35" t="s">
        <v>839</v>
      </c>
      <c r="G19" s="108" t="s">
        <v>906</v>
      </c>
      <c r="H19" s="35" t="s">
        <v>897</v>
      </c>
      <c r="I19" s="35" t="s">
        <v>868</v>
      </c>
      <c r="J19" s="107" t="s">
        <v>843</v>
      </c>
      <c r="K19" s="107" t="s">
        <v>907</v>
      </c>
      <c r="L19" s="35" t="s">
        <v>908</v>
      </c>
      <c r="M19" s="107" t="s">
        <v>313</v>
      </c>
      <c r="N19" s="107" t="s">
        <v>311</v>
      </c>
      <c r="O19" s="107" t="s">
        <v>901</v>
      </c>
      <c r="P19" s="107" t="s">
        <v>848</v>
      </c>
      <c r="Q19" s="35"/>
      <c r="R19" s="111" t="s">
        <v>850</v>
      </c>
      <c r="S19" s="109"/>
      <c r="T19" s="111">
        <v>7</v>
      </c>
      <c r="U19" s="111">
        <v>26</v>
      </c>
      <c r="V19" s="110" t="s">
        <v>311</v>
      </c>
      <c r="W19" s="111" t="s">
        <v>1774</v>
      </c>
      <c r="X19" s="111" t="s">
        <v>311</v>
      </c>
      <c r="Y19" s="112"/>
      <c r="Z19" s="177" t="s">
        <v>1722</v>
      </c>
      <c r="AA19" s="109" t="s">
        <v>2010</v>
      </c>
    </row>
    <row r="20" spans="1:27" ht="42" x14ac:dyDescent="0.15">
      <c r="A20" s="113" t="s">
        <v>303</v>
      </c>
      <c r="B20" s="35" t="s">
        <v>894</v>
      </c>
      <c r="C20" s="35" t="s">
        <v>905</v>
      </c>
      <c r="D20" s="35" t="s">
        <v>311</v>
      </c>
      <c r="E20" s="35" t="s">
        <v>839</v>
      </c>
      <c r="F20" s="35" t="s">
        <v>839</v>
      </c>
      <c r="G20" s="108" t="s">
        <v>906</v>
      </c>
      <c r="H20" s="35" t="s">
        <v>897</v>
      </c>
      <c r="I20" s="35" t="s">
        <v>868</v>
      </c>
      <c r="J20" s="107" t="s">
        <v>843</v>
      </c>
      <c r="K20" s="107" t="s">
        <v>907</v>
      </c>
      <c r="L20" s="35" t="s">
        <v>909</v>
      </c>
      <c r="M20" s="107" t="s">
        <v>313</v>
      </c>
      <c r="N20" s="107" t="s">
        <v>311</v>
      </c>
      <c r="O20" s="107" t="s">
        <v>901</v>
      </c>
      <c r="P20" s="107"/>
      <c r="Q20" s="35"/>
      <c r="R20" s="111" t="s">
        <v>850</v>
      </c>
      <c r="S20" s="109"/>
      <c r="T20" s="111">
        <v>7</v>
      </c>
      <c r="U20" s="111">
        <v>0</v>
      </c>
      <c r="V20" s="110" t="s">
        <v>309</v>
      </c>
      <c r="W20" s="111" t="s">
        <v>1774</v>
      </c>
      <c r="X20" s="111" t="s">
        <v>311</v>
      </c>
      <c r="Y20" s="112" t="s">
        <v>808</v>
      </c>
      <c r="Z20" s="177" t="s">
        <v>1722</v>
      </c>
      <c r="AA20" s="109" t="s">
        <v>2011</v>
      </c>
    </row>
    <row r="21" spans="1:27" ht="42" x14ac:dyDescent="0.15">
      <c r="A21" s="113" t="s">
        <v>303</v>
      </c>
      <c r="B21" s="35" t="s">
        <v>894</v>
      </c>
      <c r="C21" s="35" t="s">
        <v>905</v>
      </c>
      <c r="D21" s="35" t="s">
        <v>311</v>
      </c>
      <c r="E21" s="35" t="s">
        <v>839</v>
      </c>
      <c r="F21" s="35" t="s">
        <v>839</v>
      </c>
      <c r="G21" s="108" t="s">
        <v>906</v>
      </c>
      <c r="H21" s="35" t="s">
        <v>897</v>
      </c>
      <c r="I21" s="35" t="s">
        <v>868</v>
      </c>
      <c r="J21" s="107" t="s">
        <v>843</v>
      </c>
      <c r="K21" s="107" t="s">
        <v>907</v>
      </c>
      <c r="L21" s="35" t="s">
        <v>910</v>
      </c>
      <c r="M21" s="107" t="s">
        <v>911</v>
      </c>
      <c r="N21" s="107"/>
      <c r="O21" s="107" t="s">
        <v>901</v>
      </c>
      <c r="P21" s="107"/>
      <c r="Q21" s="35"/>
      <c r="R21" s="111" t="s">
        <v>850</v>
      </c>
      <c r="S21" s="109"/>
      <c r="T21" s="111">
        <v>7</v>
      </c>
      <c r="U21" s="111">
        <v>0</v>
      </c>
      <c r="V21" s="110" t="s">
        <v>311</v>
      </c>
      <c r="W21" s="111" t="s">
        <v>1774</v>
      </c>
      <c r="X21" s="111" t="s">
        <v>311</v>
      </c>
      <c r="Y21" s="112" t="s">
        <v>808</v>
      </c>
      <c r="Z21" s="177" t="s">
        <v>1722</v>
      </c>
      <c r="AA21" s="109" t="s">
        <v>2011</v>
      </c>
    </row>
    <row r="22" spans="1:27" ht="42" x14ac:dyDescent="0.15">
      <c r="A22" s="113" t="s">
        <v>303</v>
      </c>
      <c r="B22" s="35" t="s">
        <v>894</v>
      </c>
      <c r="C22" s="35" t="s">
        <v>905</v>
      </c>
      <c r="D22" s="35" t="s">
        <v>311</v>
      </c>
      <c r="E22" s="35" t="s">
        <v>839</v>
      </c>
      <c r="F22" s="35" t="s">
        <v>839</v>
      </c>
      <c r="G22" s="108" t="s">
        <v>906</v>
      </c>
      <c r="H22" s="35" t="s">
        <v>897</v>
      </c>
      <c r="I22" s="35" t="s">
        <v>868</v>
      </c>
      <c r="J22" s="107" t="s">
        <v>843</v>
      </c>
      <c r="K22" s="107" t="s">
        <v>907</v>
      </c>
      <c r="L22" s="35" t="s">
        <v>851</v>
      </c>
      <c r="M22" s="107" t="s">
        <v>313</v>
      </c>
      <c r="N22" s="107" t="s">
        <v>311</v>
      </c>
      <c r="O22" s="107" t="s">
        <v>901</v>
      </c>
      <c r="P22" s="107" t="s">
        <v>912</v>
      </c>
      <c r="Q22" s="35"/>
      <c r="R22" s="111" t="s">
        <v>850</v>
      </c>
      <c r="S22" s="109"/>
      <c r="T22" s="111">
        <v>7</v>
      </c>
      <c r="U22" s="111">
        <v>26</v>
      </c>
      <c r="V22" s="110" t="s">
        <v>311</v>
      </c>
      <c r="W22" s="111" t="s">
        <v>1774</v>
      </c>
      <c r="X22" s="111" t="s">
        <v>311</v>
      </c>
      <c r="Y22" s="112" t="s">
        <v>808</v>
      </c>
      <c r="Z22" s="177" t="s">
        <v>1722</v>
      </c>
      <c r="AA22" s="109" t="s">
        <v>1775</v>
      </c>
    </row>
    <row r="23" spans="1:27" ht="42" x14ac:dyDescent="0.15">
      <c r="A23" s="113" t="s">
        <v>303</v>
      </c>
      <c r="B23" s="35" t="s">
        <v>894</v>
      </c>
      <c r="C23" s="35" t="s">
        <v>905</v>
      </c>
      <c r="D23" s="35" t="s">
        <v>311</v>
      </c>
      <c r="E23" s="35" t="s">
        <v>839</v>
      </c>
      <c r="F23" s="35" t="s">
        <v>839</v>
      </c>
      <c r="G23" s="108" t="s">
        <v>906</v>
      </c>
      <c r="H23" s="35" t="s">
        <v>897</v>
      </c>
      <c r="I23" s="35" t="s">
        <v>868</v>
      </c>
      <c r="J23" s="107" t="s">
        <v>843</v>
      </c>
      <c r="K23" s="107" t="s">
        <v>907</v>
      </c>
      <c r="L23" s="35" t="s">
        <v>913</v>
      </c>
      <c r="M23" s="107" t="s">
        <v>313</v>
      </c>
      <c r="N23" s="107" t="s">
        <v>311</v>
      </c>
      <c r="O23" s="107" t="s">
        <v>901</v>
      </c>
      <c r="P23" s="107" t="s">
        <v>912</v>
      </c>
      <c r="Q23" s="35"/>
      <c r="R23" s="111" t="s">
        <v>850</v>
      </c>
      <c r="S23" s="109"/>
      <c r="T23" s="111">
        <v>7</v>
      </c>
      <c r="U23" s="111">
        <v>26</v>
      </c>
      <c r="V23" s="110" t="s">
        <v>311</v>
      </c>
      <c r="W23" s="111" t="s">
        <v>1774</v>
      </c>
      <c r="X23" s="111" t="s">
        <v>311</v>
      </c>
      <c r="Y23" s="112" t="s">
        <v>808</v>
      </c>
      <c r="Z23" s="177" t="s">
        <v>1722</v>
      </c>
      <c r="AA23" s="109" t="s">
        <v>1775</v>
      </c>
    </row>
    <row r="24" spans="1:27" ht="42" x14ac:dyDescent="0.15">
      <c r="A24" s="113" t="s">
        <v>303</v>
      </c>
      <c r="B24" s="35" t="s">
        <v>894</v>
      </c>
      <c r="C24" s="35" t="s">
        <v>905</v>
      </c>
      <c r="D24" s="35" t="s">
        <v>311</v>
      </c>
      <c r="E24" s="35" t="s">
        <v>839</v>
      </c>
      <c r="F24" s="35" t="s">
        <v>839</v>
      </c>
      <c r="G24" s="108" t="s">
        <v>906</v>
      </c>
      <c r="H24" s="35" t="s">
        <v>897</v>
      </c>
      <c r="I24" s="35" t="s">
        <v>868</v>
      </c>
      <c r="J24" s="107" t="s">
        <v>843</v>
      </c>
      <c r="K24" s="107" t="s">
        <v>907</v>
      </c>
      <c r="L24" s="35" t="s">
        <v>914</v>
      </c>
      <c r="M24" s="107" t="s">
        <v>313</v>
      </c>
      <c r="N24" s="107" t="s">
        <v>311</v>
      </c>
      <c r="O24" s="107" t="s">
        <v>901</v>
      </c>
      <c r="P24" s="107"/>
      <c r="Q24" s="35"/>
      <c r="R24" s="111" t="s">
        <v>850</v>
      </c>
      <c r="S24" s="109"/>
      <c r="T24" s="111">
        <v>7</v>
      </c>
      <c r="U24" s="111">
        <v>0</v>
      </c>
      <c r="V24" s="110" t="s">
        <v>309</v>
      </c>
      <c r="W24" s="111" t="s">
        <v>1774</v>
      </c>
      <c r="X24" s="111" t="s">
        <v>311</v>
      </c>
      <c r="Y24" s="112" t="s">
        <v>808</v>
      </c>
      <c r="Z24" s="177" t="s">
        <v>1722</v>
      </c>
      <c r="AA24" s="109" t="s">
        <v>2012</v>
      </c>
    </row>
    <row r="25" spans="1:27" ht="42" x14ac:dyDescent="0.15">
      <c r="A25" s="113" t="s">
        <v>303</v>
      </c>
      <c r="B25" s="35" t="s">
        <v>894</v>
      </c>
      <c r="C25" s="35" t="s">
        <v>905</v>
      </c>
      <c r="D25" s="35" t="s">
        <v>311</v>
      </c>
      <c r="E25" s="35" t="s">
        <v>839</v>
      </c>
      <c r="F25" s="35" t="s">
        <v>839</v>
      </c>
      <c r="G25" s="108" t="s">
        <v>906</v>
      </c>
      <c r="H25" s="35" t="s">
        <v>897</v>
      </c>
      <c r="I25" s="35" t="s">
        <v>868</v>
      </c>
      <c r="J25" s="107" t="s">
        <v>843</v>
      </c>
      <c r="K25" s="107" t="s">
        <v>907</v>
      </c>
      <c r="L25" s="35" t="s">
        <v>915</v>
      </c>
      <c r="M25" s="107" t="s">
        <v>313</v>
      </c>
      <c r="N25" s="107" t="s">
        <v>311</v>
      </c>
      <c r="O25" s="107" t="s">
        <v>901</v>
      </c>
      <c r="P25" s="107" t="s">
        <v>916</v>
      </c>
      <c r="Q25" s="35"/>
      <c r="R25" s="111" t="s">
        <v>850</v>
      </c>
      <c r="S25" s="109"/>
      <c r="T25" s="111">
        <v>7</v>
      </c>
      <c r="U25" s="111">
        <v>26</v>
      </c>
      <c r="V25" s="110" t="s">
        <v>309</v>
      </c>
      <c r="W25" s="111" t="s">
        <v>1774</v>
      </c>
      <c r="X25" s="111" t="s">
        <v>311</v>
      </c>
      <c r="Y25" s="112" t="s">
        <v>1722</v>
      </c>
      <c r="Z25" s="177" t="s">
        <v>1722</v>
      </c>
      <c r="AA25" s="109" t="s">
        <v>1776</v>
      </c>
    </row>
    <row r="26" spans="1:27" ht="28" x14ac:dyDescent="0.15">
      <c r="A26" s="113" t="s">
        <v>303</v>
      </c>
      <c r="B26" s="35" t="s">
        <v>917</v>
      </c>
      <c r="C26" s="35" t="s">
        <v>918</v>
      </c>
      <c r="D26" s="35" t="s">
        <v>311</v>
      </c>
      <c r="E26" s="35" t="s">
        <v>839</v>
      </c>
      <c r="F26" s="35" t="s">
        <v>839</v>
      </c>
      <c r="G26" s="108" t="s">
        <v>919</v>
      </c>
      <c r="H26" s="35" t="s">
        <v>920</v>
      </c>
      <c r="I26" s="35" t="s">
        <v>868</v>
      </c>
      <c r="J26" s="107" t="s">
        <v>843</v>
      </c>
      <c r="K26" s="107">
        <v>15</v>
      </c>
      <c r="L26" s="35" t="s">
        <v>921</v>
      </c>
      <c r="M26" s="107">
        <v>63</v>
      </c>
      <c r="N26" s="107" t="s">
        <v>311</v>
      </c>
      <c r="O26" s="107" t="s">
        <v>922</v>
      </c>
      <c r="P26" s="107" t="s">
        <v>902</v>
      </c>
      <c r="Q26" s="35"/>
      <c r="R26" s="111" t="s">
        <v>850</v>
      </c>
      <c r="S26" s="109"/>
      <c r="T26" s="111">
        <v>16</v>
      </c>
      <c r="U26" s="111">
        <v>63</v>
      </c>
      <c r="V26" s="110" t="s">
        <v>309</v>
      </c>
      <c r="W26" s="111" t="s">
        <v>311</v>
      </c>
      <c r="X26" s="111" t="s">
        <v>311</v>
      </c>
      <c r="Y26" s="112" t="str">
        <f t="shared" ref="Y26:Y28" si="4">IF(((-K26+T26)/K26*100)&gt;50,"x",IF(((-K26+T26)/K26*100)&lt;-10,"x",IF(T26="","","")))</f>
        <v/>
      </c>
      <c r="Z26" s="177" t="str">
        <f t="shared" ref="Z26:Z28" si="5">IF(OR(W26="Y",X26="Y"),"x","")</f>
        <v>x</v>
      </c>
      <c r="AA26" s="109" t="s">
        <v>1725</v>
      </c>
    </row>
    <row r="27" spans="1:27" ht="28" x14ac:dyDescent="0.15">
      <c r="A27" s="113" t="s">
        <v>303</v>
      </c>
      <c r="B27" s="35" t="s">
        <v>917</v>
      </c>
      <c r="C27" s="35" t="s">
        <v>918</v>
      </c>
      <c r="D27" s="35" t="s">
        <v>311</v>
      </c>
      <c r="E27" s="35" t="s">
        <v>839</v>
      </c>
      <c r="F27" s="35" t="s">
        <v>839</v>
      </c>
      <c r="G27" s="108" t="s">
        <v>919</v>
      </c>
      <c r="H27" s="35" t="s">
        <v>920</v>
      </c>
      <c r="I27" s="35" t="s">
        <v>868</v>
      </c>
      <c r="J27" s="107" t="s">
        <v>843</v>
      </c>
      <c r="K27" s="107">
        <v>15</v>
      </c>
      <c r="L27" s="35" t="s">
        <v>851</v>
      </c>
      <c r="M27" s="107">
        <v>63</v>
      </c>
      <c r="N27" s="107" t="s">
        <v>311</v>
      </c>
      <c r="O27" s="107" t="s">
        <v>922</v>
      </c>
      <c r="P27" s="107"/>
      <c r="Q27" s="35"/>
      <c r="R27" s="111" t="s">
        <v>850</v>
      </c>
      <c r="S27" s="109"/>
      <c r="T27" s="111">
        <v>16</v>
      </c>
      <c r="U27" s="111">
        <v>63</v>
      </c>
      <c r="V27" s="110" t="s">
        <v>309</v>
      </c>
      <c r="W27" s="111" t="s">
        <v>311</v>
      </c>
      <c r="X27" s="111" t="s">
        <v>311</v>
      </c>
      <c r="Y27" s="112" t="str">
        <f t="shared" si="4"/>
        <v/>
      </c>
      <c r="Z27" s="177" t="str">
        <f t="shared" si="5"/>
        <v>x</v>
      </c>
      <c r="AA27" s="109" t="s">
        <v>1725</v>
      </c>
    </row>
    <row r="28" spans="1:27" ht="56" x14ac:dyDescent="0.15">
      <c r="A28" s="113" t="s">
        <v>303</v>
      </c>
      <c r="B28" s="35" t="s">
        <v>923</v>
      </c>
      <c r="C28" s="35" t="s">
        <v>924</v>
      </c>
      <c r="D28" s="35" t="s">
        <v>311</v>
      </c>
      <c r="E28" s="35" t="s">
        <v>839</v>
      </c>
      <c r="F28" s="35" t="s">
        <v>839</v>
      </c>
      <c r="G28" s="108" t="s">
        <v>925</v>
      </c>
      <c r="H28" s="35" t="s">
        <v>926</v>
      </c>
      <c r="I28" s="35" t="s">
        <v>927</v>
      </c>
      <c r="J28" s="107" t="s">
        <v>843</v>
      </c>
      <c r="K28" s="107" t="s">
        <v>375</v>
      </c>
      <c r="L28" s="35" t="s">
        <v>928</v>
      </c>
      <c r="M28" s="107" t="s">
        <v>929</v>
      </c>
      <c r="N28" s="107" t="s">
        <v>311</v>
      </c>
      <c r="O28" s="107" t="s">
        <v>930</v>
      </c>
      <c r="P28" s="107" t="s">
        <v>902</v>
      </c>
      <c r="Q28" s="35" t="s">
        <v>931</v>
      </c>
      <c r="R28" s="111" t="s">
        <v>850</v>
      </c>
      <c r="S28" s="109"/>
      <c r="T28" s="111">
        <v>18</v>
      </c>
      <c r="U28" s="111">
        <v>201</v>
      </c>
      <c r="V28" s="110" t="s">
        <v>311</v>
      </c>
      <c r="W28" s="111" t="s">
        <v>311</v>
      </c>
      <c r="X28" s="111" t="s">
        <v>311</v>
      </c>
      <c r="Y28" s="112" t="str">
        <f t="shared" si="4"/>
        <v>x</v>
      </c>
      <c r="Z28" s="177" t="str">
        <f t="shared" si="5"/>
        <v>x</v>
      </c>
      <c r="AA28" s="109" t="s">
        <v>1772</v>
      </c>
    </row>
    <row r="29" spans="1:27" ht="28" x14ac:dyDescent="0.15">
      <c r="A29" s="113"/>
      <c r="B29" s="35" t="s">
        <v>932</v>
      </c>
      <c r="C29" s="35" t="s">
        <v>933</v>
      </c>
      <c r="D29" s="35" t="s">
        <v>311</v>
      </c>
      <c r="E29" s="35"/>
      <c r="F29" s="35"/>
      <c r="G29" s="108"/>
      <c r="H29" s="35" t="s">
        <v>934</v>
      </c>
      <c r="I29" s="35" t="s">
        <v>868</v>
      </c>
      <c r="J29" s="107"/>
      <c r="K29" s="107"/>
      <c r="L29" s="35"/>
      <c r="M29" s="107"/>
      <c r="N29" s="107"/>
      <c r="O29" s="107"/>
      <c r="P29" s="107"/>
      <c r="Q29" s="35"/>
      <c r="R29" s="111"/>
      <c r="S29" s="109"/>
      <c r="T29" s="111"/>
      <c r="U29" s="111"/>
      <c r="V29" s="110"/>
      <c r="W29" s="111"/>
      <c r="X29" s="111"/>
      <c r="Y29" s="112" t="e">
        <f t="shared" si="2"/>
        <v>#DIV/0!</v>
      </c>
      <c r="Z29" s="177" t="str">
        <f t="shared" si="3"/>
        <v/>
      </c>
      <c r="AA29" s="109" t="s">
        <v>1074</v>
      </c>
    </row>
    <row r="30" spans="1:27" ht="28" x14ac:dyDescent="0.15">
      <c r="A30" s="113"/>
      <c r="B30" s="35" t="s">
        <v>935</v>
      </c>
      <c r="C30" s="35" t="s">
        <v>936</v>
      </c>
      <c r="D30" s="35" t="s">
        <v>311</v>
      </c>
      <c r="E30" s="35"/>
      <c r="F30" s="35"/>
      <c r="G30" s="108"/>
      <c r="H30" s="35" t="s">
        <v>937</v>
      </c>
      <c r="I30" s="35" t="s">
        <v>856</v>
      </c>
      <c r="J30" s="107"/>
      <c r="K30" s="107"/>
      <c r="L30" s="35"/>
      <c r="M30" s="107"/>
      <c r="N30" s="107"/>
      <c r="O30" s="107"/>
      <c r="P30" s="107"/>
      <c r="Q30" s="35"/>
      <c r="R30" s="111"/>
      <c r="S30" s="109"/>
      <c r="T30" s="111"/>
      <c r="U30" s="111"/>
      <c r="V30" s="110"/>
      <c r="W30" s="111"/>
      <c r="X30" s="111"/>
      <c r="Y30" s="112" t="e">
        <f t="shared" si="2"/>
        <v>#DIV/0!</v>
      </c>
      <c r="Z30" s="177" t="str">
        <f t="shared" si="3"/>
        <v/>
      </c>
      <c r="AA30" s="109" t="s">
        <v>1074</v>
      </c>
    </row>
    <row r="31" spans="1:27" ht="42" x14ac:dyDescent="0.15">
      <c r="A31" s="113" t="s">
        <v>303</v>
      </c>
      <c r="B31" s="35" t="s">
        <v>938</v>
      </c>
      <c r="C31" s="35" t="s">
        <v>939</v>
      </c>
      <c r="D31" s="35" t="s">
        <v>311</v>
      </c>
      <c r="E31" s="35" t="s">
        <v>940</v>
      </c>
      <c r="F31" s="35" t="s">
        <v>311</v>
      </c>
      <c r="G31" s="108" t="s">
        <v>941</v>
      </c>
      <c r="H31" s="35" t="s">
        <v>348</v>
      </c>
      <c r="I31" s="35" t="s">
        <v>871</v>
      </c>
      <c r="J31" s="107" t="s">
        <v>843</v>
      </c>
      <c r="K31" s="107"/>
      <c r="L31" s="35"/>
      <c r="M31" s="107"/>
      <c r="N31" s="107"/>
      <c r="O31" s="107"/>
      <c r="P31" s="107"/>
      <c r="Q31" s="35" t="s">
        <v>942</v>
      </c>
      <c r="R31" s="111" t="s">
        <v>943</v>
      </c>
      <c r="S31" s="111" t="s">
        <v>311</v>
      </c>
      <c r="T31" s="111"/>
      <c r="U31" s="111"/>
      <c r="V31" s="110"/>
      <c r="W31" s="111"/>
      <c r="X31" s="111"/>
      <c r="Y31" s="112" t="e">
        <f t="shared" si="2"/>
        <v>#DIV/0!</v>
      </c>
      <c r="Z31" s="177" t="str">
        <f t="shared" si="3"/>
        <v/>
      </c>
      <c r="AA31" s="109" t="s">
        <v>1773</v>
      </c>
    </row>
    <row r="32" spans="1:27" ht="42" x14ac:dyDescent="0.15">
      <c r="A32" s="113"/>
      <c r="B32" s="35" t="s">
        <v>944</v>
      </c>
      <c r="C32" s="35" t="s">
        <v>945</v>
      </c>
      <c r="D32" s="35" t="s">
        <v>311</v>
      </c>
      <c r="E32" s="35"/>
      <c r="F32" s="35"/>
      <c r="G32" s="108"/>
      <c r="H32" s="35" t="s">
        <v>338</v>
      </c>
      <c r="I32" s="35" t="s">
        <v>946</v>
      </c>
      <c r="J32" s="107"/>
      <c r="K32" s="107"/>
      <c r="L32" s="35"/>
      <c r="M32" s="107"/>
      <c r="N32" s="107"/>
      <c r="O32" s="107"/>
      <c r="P32" s="107"/>
      <c r="Q32" s="35"/>
      <c r="R32" s="111"/>
      <c r="S32" s="109"/>
      <c r="T32" s="111"/>
      <c r="U32" s="111"/>
      <c r="V32" s="110"/>
      <c r="W32" s="111"/>
      <c r="X32" s="111"/>
      <c r="Y32" s="112" t="e">
        <f t="shared" si="2"/>
        <v>#DIV/0!</v>
      </c>
      <c r="Z32" s="177" t="str">
        <f t="shared" si="3"/>
        <v/>
      </c>
      <c r="AA32" s="109" t="s">
        <v>1076</v>
      </c>
    </row>
    <row r="33" spans="1:27" ht="28" x14ac:dyDescent="0.15">
      <c r="A33" s="113"/>
      <c r="B33" s="35" t="s">
        <v>947</v>
      </c>
      <c r="C33" s="35" t="s">
        <v>948</v>
      </c>
      <c r="D33" s="35" t="s">
        <v>311</v>
      </c>
      <c r="E33" s="35"/>
      <c r="F33" s="35"/>
      <c r="G33" s="108"/>
      <c r="H33" s="35" t="s">
        <v>409</v>
      </c>
      <c r="I33" s="35" t="s">
        <v>949</v>
      </c>
      <c r="J33" s="107"/>
      <c r="K33" s="107"/>
      <c r="L33" s="35"/>
      <c r="M33" s="107"/>
      <c r="N33" s="107"/>
      <c r="O33" s="107"/>
      <c r="P33" s="107"/>
      <c r="Q33" s="35"/>
      <c r="R33" s="111"/>
      <c r="S33" s="109"/>
      <c r="T33" s="111"/>
      <c r="U33" s="111"/>
      <c r="V33" s="110"/>
      <c r="W33" s="111"/>
      <c r="X33" s="111"/>
      <c r="Y33" s="112" t="e">
        <f t="shared" si="2"/>
        <v>#DIV/0!</v>
      </c>
      <c r="Z33" s="177" t="str">
        <f t="shared" si="3"/>
        <v/>
      </c>
      <c r="AA33" s="109" t="s">
        <v>1074</v>
      </c>
    </row>
    <row r="34" spans="1:27" ht="42" x14ac:dyDescent="0.15">
      <c r="A34" s="113" t="s">
        <v>303</v>
      </c>
      <c r="B34" s="35" t="s">
        <v>950</v>
      </c>
      <c r="C34" s="35" t="s">
        <v>951</v>
      </c>
      <c r="D34" s="35" t="s">
        <v>311</v>
      </c>
      <c r="E34" s="35" t="s">
        <v>839</v>
      </c>
      <c r="F34" s="35" t="s">
        <v>839</v>
      </c>
      <c r="G34" s="108" t="s">
        <v>952</v>
      </c>
      <c r="H34" s="35" t="s">
        <v>953</v>
      </c>
      <c r="I34" s="35" t="s">
        <v>954</v>
      </c>
      <c r="J34" s="107" t="s">
        <v>843</v>
      </c>
      <c r="K34" s="107" t="s">
        <v>320</v>
      </c>
      <c r="L34" s="35" t="s">
        <v>955</v>
      </c>
      <c r="M34" s="107" t="s">
        <v>956</v>
      </c>
      <c r="N34" s="107" t="s">
        <v>311</v>
      </c>
      <c r="O34" s="107" t="s">
        <v>957</v>
      </c>
      <c r="P34" s="107" t="s">
        <v>878</v>
      </c>
      <c r="Q34" s="35"/>
      <c r="R34" s="174" t="s">
        <v>850</v>
      </c>
      <c r="S34" s="174"/>
      <c r="T34" s="186">
        <v>18</v>
      </c>
      <c r="U34" s="186">
        <v>170</v>
      </c>
      <c r="V34" s="186" t="s">
        <v>309</v>
      </c>
      <c r="W34" s="186" t="s">
        <v>311</v>
      </c>
      <c r="X34" s="186" t="s">
        <v>311</v>
      </c>
      <c r="Y34" s="191"/>
      <c r="Z34" s="191" t="s">
        <v>1722</v>
      </c>
      <c r="AA34" s="387" t="s">
        <v>1727</v>
      </c>
    </row>
    <row r="35" spans="1:27" ht="70" x14ac:dyDescent="0.15">
      <c r="A35" s="113" t="s">
        <v>303</v>
      </c>
      <c r="B35" s="35" t="s">
        <v>958</v>
      </c>
      <c r="C35" s="35" t="s">
        <v>959</v>
      </c>
      <c r="D35" s="35" t="s">
        <v>311</v>
      </c>
      <c r="E35" s="35" t="s">
        <v>839</v>
      </c>
      <c r="F35" s="35" t="s">
        <v>839</v>
      </c>
      <c r="G35" s="108" t="s">
        <v>960</v>
      </c>
      <c r="H35" s="35" t="s">
        <v>961</v>
      </c>
      <c r="I35" s="35" t="s">
        <v>962</v>
      </c>
      <c r="J35" s="107" t="s">
        <v>843</v>
      </c>
      <c r="K35" s="107" t="s">
        <v>320</v>
      </c>
      <c r="L35" s="35" t="s">
        <v>963</v>
      </c>
      <c r="M35" s="107" t="s">
        <v>964</v>
      </c>
      <c r="N35" s="107"/>
      <c r="O35" s="107" t="s">
        <v>957</v>
      </c>
      <c r="P35" s="107"/>
      <c r="Q35" s="35"/>
      <c r="R35" s="111" t="s">
        <v>850</v>
      </c>
      <c r="S35" s="111"/>
      <c r="T35" s="111">
        <v>21</v>
      </c>
      <c r="U35" s="111">
        <v>1612</v>
      </c>
      <c r="V35" s="110" t="s">
        <v>309</v>
      </c>
      <c r="W35" s="111" t="s">
        <v>311</v>
      </c>
      <c r="X35" s="111" t="s">
        <v>311</v>
      </c>
      <c r="Y35" s="112" t="e">
        <v>#DIV/0!</v>
      </c>
      <c r="Z35" s="177" t="s">
        <v>1722</v>
      </c>
      <c r="AA35" s="109" t="s">
        <v>1728</v>
      </c>
    </row>
    <row r="36" spans="1:27" ht="28" x14ac:dyDescent="0.15">
      <c r="A36" s="113"/>
      <c r="B36" s="35" t="s">
        <v>965</v>
      </c>
      <c r="C36" s="35" t="s">
        <v>966</v>
      </c>
      <c r="D36" s="35" t="s">
        <v>311</v>
      </c>
      <c r="E36" s="35"/>
      <c r="F36" s="35"/>
      <c r="G36" s="108"/>
      <c r="H36" s="35" t="s">
        <v>967</v>
      </c>
      <c r="I36" s="35" t="s">
        <v>968</v>
      </c>
      <c r="J36" s="107"/>
      <c r="K36" s="107"/>
      <c r="L36" s="35"/>
      <c r="M36" s="107"/>
      <c r="N36" s="107"/>
      <c r="O36" s="107"/>
      <c r="P36" s="107"/>
      <c r="Q36" s="35"/>
      <c r="R36" s="111"/>
      <c r="S36" s="109"/>
      <c r="T36" s="111"/>
      <c r="U36" s="111"/>
      <c r="V36" s="110"/>
      <c r="W36" s="111"/>
      <c r="X36" s="111"/>
      <c r="Y36" s="112" t="e">
        <f t="shared" si="2"/>
        <v>#DIV/0!</v>
      </c>
      <c r="Z36" s="177" t="str">
        <f t="shared" si="3"/>
        <v/>
      </c>
      <c r="AA36" s="109" t="s">
        <v>1074</v>
      </c>
    </row>
    <row r="37" spans="1:27" ht="28" x14ac:dyDescent="0.15">
      <c r="A37" s="113"/>
      <c r="B37" s="35" t="s">
        <v>969</v>
      </c>
      <c r="C37" s="35" t="s">
        <v>970</v>
      </c>
      <c r="D37" s="35" t="s">
        <v>311</v>
      </c>
      <c r="E37" s="35"/>
      <c r="F37" s="35"/>
      <c r="G37" s="108"/>
      <c r="H37" s="35" t="s">
        <v>971</v>
      </c>
      <c r="I37" s="35" t="s">
        <v>972</v>
      </c>
      <c r="J37" s="107"/>
      <c r="K37" s="107"/>
      <c r="L37" s="35"/>
      <c r="M37" s="107"/>
      <c r="N37" s="107"/>
      <c r="O37" s="107"/>
      <c r="P37" s="107"/>
      <c r="Q37" s="35"/>
      <c r="R37" s="111"/>
      <c r="S37" s="109"/>
      <c r="T37" s="111"/>
      <c r="U37" s="111"/>
      <c r="V37" s="110"/>
      <c r="W37" s="111"/>
      <c r="X37" s="111"/>
      <c r="Y37" s="112" t="e">
        <f t="shared" si="2"/>
        <v>#DIV/0!</v>
      </c>
      <c r="Z37" s="177" t="str">
        <f t="shared" si="3"/>
        <v/>
      </c>
      <c r="AA37" s="109" t="s">
        <v>1074</v>
      </c>
    </row>
    <row r="38" spans="1:27" ht="28" x14ac:dyDescent="0.15">
      <c r="A38" s="113"/>
      <c r="B38" s="35" t="s">
        <v>973</v>
      </c>
      <c r="C38" s="35" t="s">
        <v>974</v>
      </c>
      <c r="D38" s="35" t="s">
        <v>311</v>
      </c>
      <c r="E38" s="35"/>
      <c r="F38" s="35"/>
      <c r="G38" s="108"/>
      <c r="H38" s="35" t="s">
        <v>975</v>
      </c>
      <c r="I38" s="35" t="s">
        <v>968</v>
      </c>
      <c r="J38" s="107"/>
      <c r="K38" s="107"/>
      <c r="L38" s="35"/>
      <c r="M38" s="107"/>
      <c r="N38" s="107"/>
      <c r="O38" s="107"/>
      <c r="P38" s="107"/>
      <c r="Q38" s="35"/>
      <c r="R38" s="111"/>
      <c r="S38" s="109"/>
      <c r="T38" s="111"/>
      <c r="U38" s="111"/>
      <c r="V38" s="110"/>
      <c r="W38" s="111"/>
      <c r="X38" s="111"/>
      <c r="Y38" s="112" t="e">
        <f t="shared" si="2"/>
        <v>#DIV/0!</v>
      </c>
      <c r="Z38" s="177" t="str">
        <f t="shared" si="3"/>
        <v/>
      </c>
      <c r="AA38" s="109" t="s">
        <v>1074</v>
      </c>
    </row>
    <row r="39" spans="1:27" ht="28" x14ac:dyDescent="0.15">
      <c r="A39" s="113"/>
      <c r="B39" s="35" t="s">
        <v>976</v>
      </c>
      <c r="C39" s="35" t="s">
        <v>977</v>
      </c>
      <c r="D39" s="35" t="s">
        <v>311</v>
      </c>
      <c r="E39" s="35"/>
      <c r="F39" s="35"/>
      <c r="G39" s="108"/>
      <c r="H39" s="35" t="s">
        <v>971</v>
      </c>
      <c r="I39" s="35" t="s">
        <v>968</v>
      </c>
      <c r="J39" s="107"/>
      <c r="K39" s="107"/>
      <c r="L39" s="35"/>
      <c r="M39" s="107"/>
      <c r="N39" s="107"/>
      <c r="O39" s="107"/>
      <c r="P39" s="107"/>
      <c r="Q39" s="35"/>
      <c r="R39" s="111"/>
      <c r="S39" s="109"/>
      <c r="T39" s="111"/>
      <c r="U39" s="111"/>
      <c r="V39" s="110"/>
      <c r="W39" s="111"/>
      <c r="X39" s="111"/>
      <c r="Y39" s="112" t="e">
        <f t="shared" si="2"/>
        <v>#DIV/0!</v>
      </c>
      <c r="Z39" s="177" t="str">
        <f t="shared" si="3"/>
        <v/>
      </c>
      <c r="AA39" s="109" t="s">
        <v>1074</v>
      </c>
    </row>
    <row r="40" spans="1:27" ht="28" x14ac:dyDescent="0.15">
      <c r="A40" s="113"/>
      <c r="B40" s="35" t="s">
        <v>978</v>
      </c>
      <c r="C40" s="35" t="s">
        <v>979</v>
      </c>
      <c r="D40" s="35" t="s">
        <v>311</v>
      </c>
      <c r="E40" s="35"/>
      <c r="F40" s="35"/>
      <c r="G40" s="108"/>
      <c r="H40" s="35" t="s">
        <v>975</v>
      </c>
      <c r="I40" s="35" t="s">
        <v>968</v>
      </c>
      <c r="J40" s="107"/>
      <c r="K40" s="107"/>
      <c r="L40" s="35"/>
      <c r="M40" s="107"/>
      <c r="N40" s="107"/>
      <c r="O40" s="107"/>
      <c r="P40" s="107"/>
      <c r="Q40" s="35"/>
      <c r="R40" s="111"/>
      <c r="S40" s="109"/>
      <c r="T40" s="111"/>
      <c r="U40" s="111"/>
      <c r="V40" s="110"/>
      <c r="W40" s="111"/>
      <c r="X40" s="111"/>
      <c r="Y40" s="112" t="e">
        <f t="shared" si="2"/>
        <v>#DIV/0!</v>
      </c>
      <c r="Z40" s="177" t="str">
        <f t="shared" si="3"/>
        <v/>
      </c>
      <c r="AA40" s="109" t="s">
        <v>1074</v>
      </c>
    </row>
    <row r="41" spans="1:27" ht="28" x14ac:dyDescent="0.15">
      <c r="A41" s="113" t="s">
        <v>303</v>
      </c>
      <c r="B41" s="35" t="s">
        <v>980</v>
      </c>
      <c r="C41" s="35" t="s">
        <v>981</v>
      </c>
      <c r="D41" s="35" t="s">
        <v>309</v>
      </c>
      <c r="E41" s="35" t="s">
        <v>310</v>
      </c>
      <c r="F41" s="35" t="s">
        <v>310</v>
      </c>
      <c r="G41" s="108" t="s">
        <v>874</v>
      </c>
      <c r="H41" s="35" t="s">
        <v>409</v>
      </c>
      <c r="I41" s="35" t="s">
        <v>982</v>
      </c>
      <c r="J41" s="107" t="s">
        <v>843</v>
      </c>
      <c r="K41" s="107" t="s">
        <v>983</v>
      </c>
      <c r="L41" s="35" t="s">
        <v>908</v>
      </c>
      <c r="M41" s="107" t="s">
        <v>984</v>
      </c>
      <c r="N41" s="107" t="s">
        <v>311</v>
      </c>
      <c r="O41" s="107"/>
      <c r="P41" s="107" t="s">
        <v>985</v>
      </c>
      <c r="Q41" s="35"/>
      <c r="R41" s="111" t="s">
        <v>850</v>
      </c>
      <c r="S41" s="109"/>
      <c r="T41" s="111">
        <v>21</v>
      </c>
      <c r="U41" s="111">
        <v>96</v>
      </c>
      <c r="V41" s="110" t="s">
        <v>309</v>
      </c>
      <c r="W41" s="111" t="s">
        <v>311</v>
      </c>
      <c r="X41" s="111" t="s">
        <v>311</v>
      </c>
      <c r="Y41" s="112" t="str">
        <f t="shared" si="2"/>
        <v>x</v>
      </c>
      <c r="Z41" s="177" t="str">
        <f t="shared" si="3"/>
        <v>x</v>
      </c>
      <c r="AA41" s="109" t="s">
        <v>2013</v>
      </c>
    </row>
    <row r="42" spans="1:27" ht="28" x14ac:dyDescent="0.15">
      <c r="A42" s="113" t="s">
        <v>303</v>
      </c>
      <c r="B42" s="35" t="s">
        <v>980</v>
      </c>
      <c r="C42" s="35" t="s">
        <v>981</v>
      </c>
      <c r="D42" s="35" t="s">
        <v>309</v>
      </c>
      <c r="E42" s="35" t="s">
        <v>310</v>
      </c>
      <c r="F42" s="35" t="s">
        <v>310</v>
      </c>
      <c r="G42" s="108" t="s">
        <v>874</v>
      </c>
      <c r="H42" s="35" t="s">
        <v>409</v>
      </c>
      <c r="I42" s="35" t="s">
        <v>982</v>
      </c>
      <c r="J42" s="107" t="s">
        <v>843</v>
      </c>
      <c r="K42" s="107" t="s">
        <v>983</v>
      </c>
      <c r="L42" s="35" t="s">
        <v>909</v>
      </c>
      <c r="M42" s="107" t="s">
        <v>986</v>
      </c>
      <c r="N42" s="107" t="s">
        <v>311</v>
      </c>
      <c r="O42" s="107"/>
      <c r="P42" s="107" t="s">
        <v>985</v>
      </c>
      <c r="Q42" s="35"/>
      <c r="R42" s="111" t="s">
        <v>850</v>
      </c>
      <c r="S42" s="109"/>
      <c r="T42" s="111">
        <v>0</v>
      </c>
      <c r="U42" s="111">
        <v>0</v>
      </c>
      <c r="V42" s="110" t="s">
        <v>309</v>
      </c>
      <c r="W42" s="111" t="s">
        <v>311</v>
      </c>
      <c r="X42" s="111" t="s">
        <v>311</v>
      </c>
      <c r="Y42" s="112" t="str">
        <f t="shared" si="2"/>
        <v>x</v>
      </c>
      <c r="Z42" s="177" t="str">
        <f t="shared" si="3"/>
        <v>x</v>
      </c>
      <c r="AA42" s="109" t="s">
        <v>2014</v>
      </c>
    </row>
    <row r="43" spans="1:27" ht="28" x14ac:dyDescent="0.15">
      <c r="A43" s="113" t="s">
        <v>303</v>
      </c>
      <c r="B43" s="35" t="s">
        <v>980</v>
      </c>
      <c r="C43" s="35" t="s">
        <v>981</v>
      </c>
      <c r="D43" s="35" t="s">
        <v>309</v>
      </c>
      <c r="E43" s="35" t="s">
        <v>310</v>
      </c>
      <c r="F43" s="35" t="s">
        <v>310</v>
      </c>
      <c r="G43" s="108" t="s">
        <v>874</v>
      </c>
      <c r="H43" s="35" t="s">
        <v>409</v>
      </c>
      <c r="I43" s="35" t="s">
        <v>982</v>
      </c>
      <c r="J43" s="107" t="s">
        <v>843</v>
      </c>
      <c r="K43" s="107" t="s">
        <v>983</v>
      </c>
      <c r="L43" s="35" t="s">
        <v>851</v>
      </c>
      <c r="M43" s="107" t="s">
        <v>987</v>
      </c>
      <c r="N43" s="107" t="s">
        <v>311</v>
      </c>
      <c r="O43" s="107"/>
      <c r="P43" s="107" t="s">
        <v>985</v>
      </c>
      <c r="Q43" s="35"/>
      <c r="R43" s="111" t="s">
        <v>850</v>
      </c>
      <c r="S43" s="109"/>
      <c r="T43" s="111">
        <v>21</v>
      </c>
      <c r="U43" s="111">
        <v>34</v>
      </c>
      <c r="V43" s="110" t="s">
        <v>309</v>
      </c>
      <c r="W43" s="111" t="s">
        <v>311</v>
      </c>
      <c r="X43" s="111" t="s">
        <v>311</v>
      </c>
      <c r="Y43" s="112" t="str">
        <f t="shared" si="2"/>
        <v>x</v>
      </c>
      <c r="Z43" s="177" t="str">
        <f t="shared" si="3"/>
        <v>x</v>
      </c>
      <c r="AA43" s="109" t="s">
        <v>2013</v>
      </c>
    </row>
    <row r="44" spans="1:27" ht="28" x14ac:dyDescent="0.15">
      <c r="A44" s="113" t="s">
        <v>303</v>
      </c>
      <c r="B44" s="35" t="s">
        <v>980</v>
      </c>
      <c r="C44" s="35" t="s">
        <v>981</v>
      </c>
      <c r="D44" s="35" t="s">
        <v>309</v>
      </c>
      <c r="E44" s="35" t="s">
        <v>310</v>
      </c>
      <c r="F44" s="35" t="s">
        <v>310</v>
      </c>
      <c r="G44" s="108" t="s">
        <v>874</v>
      </c>
      <c r="H44" s="35" t="s">
        <v>409</v>
      </c>
      <c r="I44" s="35" t="s">
        <v>982</v>
      </c>
      <c r="J44" s="107" t="s">
        <v>843</v>
      </c>
      <c r="K44" s="107" t="s">
        <v>983</v>
      </c>
      <c r="L44" s="35" t="s">
        <v>914</v>
      </c>
      <c r="M44" s="107" t="s">
        <v>984</v>
      </c>
      <c r="N44" s="107" t="s">
        <v>311</v>
      </c>
      <c r="O44" s="107"/>
      <c r="P44" s="107" t="s">
        <v>985</v>
      </c>
      <c r="Q44" s="35"/>
      <c r="R44" s="111" t="s">
        <v>850</v>
      </c>
      <c r="S44" s="109"/>
      <c r="T44" s="111">
        <v>0</v>
      </c>
      <c r="U44" s="111">
        <v>0</v>
      </c>
      <c r="V44" s="110" t="s">
        <v>309</v>
      </c>
      <c r="W44" s="111" t="s">
        <v>311</v>
      </c>
      <c r="X44" s="111" t="s">
        <v>311</v>
      </c>
      <c r="Y44" s="112" t="str">
        <f t="shared" si="2"/>
        <v>x</v>
      </c>
      <c r="Z44" s="177" t="str">
        <f t="shared" si="3"/>
        <v>x</v>
      </c>
      <c r="AA44" s="109" t="s">
        <v>2014</v>
      </c>
    </row>
    <row r="45" spans="1:27" ht="70" x14ac:dyDescent="0.15">
      <c r="A45" s="113" t="s">
        <v>303</v>
      </c>
      <c r="B45" s="35" t="s">
        <v>988</v>
      </c>
      <c r="C45" s="35" t="s">
        <v>989</v>
      </c>
      <c r="D45" s="35" t="s">
        <v>309</v>
      </c>
      <c r="E45" s="35" t="s">
        <v>310</v>
      </c>
      <c r="F45" s="35" t="s">
        <v>310</v>
      </c>
      <c r="G45" s="108" t="s">
        <v>874</v>
      </c>
      <c r="H45" s="35" t="s">
        <v>971</v>
      </c>
      <c r="I45" s="35" t="s">
        <v>856</v>
      </c>
      <c r="J45" s="107" t="s">
        <v>843</v>
      </c>
      <c r="K45" s="107" t="s">
        <v>325</v>
      </c>
      <c r="L45" s="35" t="s">
        <v>990</v>
      </c>
      <c r="M45" s="107" t="s">
        <v>991</v>
      </c>
      <c r="N45" s="107" t="s">
        <v>311</v>
      </c>
      <c r="O45" s="107"/>
      <c r="P45" s="107" t="s">
        <v>985</v>
      </c>
      <c r="Q45" s="35"/>
      <c r="R45" s="111" t="s">
        <v>850</v>
      </c>
      <c r="S45" s="111"/>
      <c r="T45" s="111">
        <v>11</v>
      </c>
      <c r="U45" s="111">
        <v>22</v>
      </c>
      <c r="V45" s="110" t="s">
        <v>309</v>
      </c>
      <c r="W45" s="111" t="s">
        <v>311</v>
      </c>
      <c r="X45" s="111" t="s">
        <v>311</v>
      </c>
      <c r="Y45" s="112" t="s">
        <v>808</v>
      </c>
      <c r="Z45" s="177" t="s">
        <v>1722</v>
      </c>
      <c r="AA45" s="109" t="s">
        <v>1726</v>
      </c>
    </row>
    <row r="46" spans="1:27" ht="42" x14ac:dyDescent="0.15">
      <c r="A46" s="113" t="s">
        <v>303</v>
      </c>
      <c r="B46" s="35" t="s">
        <v>988</v>
      </c>
      <c r="C46" s="35" t="s">
        <v>989</v>
      </c>
      <c r="D46" s="35" t="s">
        <v>309</v>
      </c>
      <c r="E46" s="35" t="s">
        <v>310</v>
      </c>
      <c r="F46" s="35" t="s">
        <v>310</v>
      </c>
      <c r="G46" s="108" t="s">
        <v>874</v>
      </c>
      <c r="H46" s="35" t="s">
        <v>971</v>
      </c>
      <c r="I46" s="35" t="s">
        <v>856</v>
      </c>
      <c r="J46" s="107" t="s">
        <v>843</v>
      </c>
      <c r="K46" s="107" t="s">
        <v>325</v>
      </c>
      <c r="L46" s="35" t="s">
        <v>851</v>
      </c>
      <c r="M46" s="107" t="s">
        <v>991</v>
      </c>
      <c r="N46" s="107" t="s">
        <v>311</v>
      </c>
      <c r="O46" s="107"/>
      <c r="P46" s="107" t="s">
        <v>985</v>
      </c>
      <c r="Q46" s="35"/>
      <c r="R46" s="111" t="s">
        <v>850</v>
      </c>
      <c r="S46" s="111"/>
      <c r="T46" s="111">
        <v>11</v>
      </c>
      <c r="U46" s="111">
        <v>22</v>
      </c>
      <c r="V46" s="110" t="s">
        <v>309</v>
      </c>
      <c r="W46" s="111" t="s">
        <v>311</v>
      </c>
      <c r="X46" s="111" t="s">
        <v>311</v>
      </c>
      <c r="Y46" s="112" t="s">
        <v>808</v>
      </c>
      <c r="Z46" s="177" t="s">
        <v>1722</v>
      </c>
      <c r="AA46" s="109" t="s">
        <v>1726</v>
      </c>
    </row>
    <row r="47" spans="1:27" ht="42" x14ac:dyDescent="0.15">
      <c r="A47" s="113" t="s">
        <v>303</v>
      </c>
      <c r="B47" s="35" t="s">
        <v>988</v>
      </c>
      <c r="C47" s="35" t="s">
        <v>989</v>
      </c>
      <c r="D47" s="35" t="s">
        <v>309</v>
      </c>
      <c r="E47" s="35" t="s">
        <v>310</v>
      </c>
      <c r="F47" s="35" t="s">
        <v>310</v>
      </c>
      <c r="G47" s="108" t="s">
        <v>874</v>
      </c>
      <c r="H47" s="35" t="s">
        <v>971</v>
      </c>
      <c r="I47" s="35" t="s">
        <v>856</v>
      </c>
      <c r="J47" s="107" t="s">
        <v>843</v>
      </c>
      <c r="K47" s="107" t="s">
        <v>325</v>
      </c>
      <c r="L47" s="35" t="s">
        <v>914</v>
      </c>
      <c r="M47" s="107" t="s">
        <v>991</v>
      </c>
      <c r="N47" s="107" t="s">
        <v>311</v>
      </c>
      <c r="O47" s="107"/>
      <c r="P47" s="107" t="s">
        <v>985</v>
      </c>
      <c r="Q47" s="35"/>
      <c r="R47" s="111" t="s">
        <v>850</v>
      </c>
      <c r="S47" s="111"/>
      <c r="T47" s="111">
        <v>11</v>
      </c>
      <c r="U47" s="111">
        <v>22</v>
      </c>
      <c r="V47" s="110" t="s">
        <v>309</v>
      </c>
      <c r="W47" s="111" t="s">
        <v>311</v>
      </c>
      <c r="X47" s="111" t="s">
        <v>311</v>
      </c>
      <c r="Y47" s="112" t="s">
        <v>808</v>
      </c>
      <c r="Z47" s="177" t="s">
        <v>1722</v>
      </c>
      <c r="AA47" s="109" t="s">
        <v>1726</v>
      </c>
    </row>
    <row r="48" spans="1:27" ht="98" x14ac:dyDescent="0.15">
      <c r="A48" s="113" t="s">
        <v>303</v>
      </c>
      <c r="B48" s="35" t="s">
        <v>992</v>
      </c>
      <c r="C48" s="35" t="s">
        <v>993</v>
      </c>
      <c r="D48" s="35" t="s">
        <v>311</v>
      </c>
      <c r="E48" s="35" t="s">
        <v>839</v>
      </c>
      <c r="F48" s="35" t="s">
        <v>839</v>
      </c>
      <c r="G48" s="108" t="s">
        <v>994</v>
      </c>
      <c r="H48" s="35" t="s">
        <v>995</v>
      </c>
      <c r="I48" s="35" t="s">
        <v>996</v>
      </c>
      <c r="J48" s="107" t="s">
        <v>997</v>
      </c>
      <c r="K48" s="107" t="s">
        <v>854</v>
      </c>
      <c r="L48" s="35"/>
      <c r="M48" s="107" t="s">
        <v>998</v>
      </c>
      <c r="N48" s="107" t="s">
        <v>311</v>
      </c>
      <c r="O48" s="107" t="s">
        <v>999</v>
      </c>
      <c r="P48" s="107" t="s">
        <v>902</v>
      </c>
      <c r="Q48" s="35"/>
      <c r="R48" s="111" t="s">
        <v>850</v>
      </c>
      <c r="S48" s="111"/>
      <c r="T48" s="111" t="s">
        <v>309</v>
      </c>
      <c r="U48" s="111" t="s">
        <v>309</v>
      </c>
      <c r="V48" s="110" t="s">
        <v>309</v>
      </c>
      <c r="W48" s="111" t="s">
        <v>309</v>
      </c>
      <c r="X48" s="111" t="s">
        <v>309</v>
      </c>
      <c r="Y48" s="112"/>
      <c r="Z48" s="177" t="s">
        <v>808</v>
      </c>
      <c r="AA48" s="109" t="s">
        <v>1730</v>
      </c>
    </row>
    <row r="49" spans="1:27" ht="28" x14ac:dyDescent="0.15">
      <c r="A49" s="113"/>
      <c r="B49" s="35" t="s">
        <v>1000</v>
      </c>
      <c r="C49" s="35" t="s">
        <v>1001</v>
      </c>
      <c r="D49" s="35" t="s">
        <v>311</v>
      </c>
      <c r="E49" s="35"/>
      <c r="F49" s="35"/>
      <c r="G49" s="108"/>
      <c r="H49" s="35" t="s">
        <v>1002</v>
      </c>
      <c r="I49" s="35" t="s">
        <v>1003</v>
      </c>
      <c r="J49" s="107"/>
      <c r="K49" s="107"/>
      <c r="L49" s="35"/>
      <c r="M49" s="107"/>
      <c r="N49" s="107"/>
      <c r="O49" s="107"/>
      <c r="P49" s="107"/>
      <c r="Q49" s="35"/>
      <c r="R49" s="111"/>
      <c r="S49" s="109"/>
      <c r="T49" s="111"/>
      <c r="U49" s="111"/>
      <c r="V49" s="110"/>
      <c r="W49" s="111"/>
      <c r="X49" s="111"/>
      <c r="Y49" s="112" t="e">
        <f t="shared" si="2"/>
        <v>#DIV/0!</v>
      </c>
      <c r="Z49" s="177" t="str">
        <f t="shared" si="3"/>
        <v/>
      </c>
      <c r="AA49" s="109" t="s">
        <v>1077</v>
      </c>
    </row>
    <row r="50" spans="1:27" ht="42" x14ac:dyDescent="0.15">
      <c r="A50" s="183" t="s">
        <v>303</v>
      </c>
      <c r="B50" s="183" t="s">
        <v>1004</v>
      </c>
      <c r="C50" s="183" t="s">
        <v>1005</v>
      </c>
      <c r="D50" s="183" t="s">
        <v>311</v>
      </c>
      <c r="E50" s="183" t="s">
        <v>839</v>
      </c>
      <c r="F50" s="183" t="s">
        <v>839</v>
      </c>
      <c r="G50" s="184" t="s">
        <v>874</v>
      </c>
      <c r="H50" s="183" t="s">
        <v>1006</v>
      </c>
      <c r="I50" s="183" t="s">
        <v>1007</v>
      </c>
      <c r="J50" s="184" t="s">
        <v>843</v>
      </c>
      <c r="K50" s="184" t="s">
        <v>1008</v>
      </c>
      <c r="L50" s="184" t="s">
        <v>1009</v>
      </c>
      <c r="M50" s="184" t="s">
        <v>1010</v>
      </c>
      <c r="N50" s="184" t="s">
        <v>311</v>
      </c>
      <c r="O50" s="184" t="s">
        <v>1011</v>
      </c>
      <c r="P50" s="184"/>
      <c r="Q50" s="184"/>
      <c r="R50" s="174" t="s">
        <v>850</v>
      </c>
      <c r="S50" s="174"/>
      <c r="T50" s="174">
        <v>25</v>
      </c>
      <c r="U50" s="174">
        <v>0</v>
      </c>
      <c r="V50" s="174" t="s">
        <v>309</v>
      </c>
      <c r="W50" s="174" t="s">
        <v>311</v>
      </c>
      <c r="X50" s="174" t="s">
        <v>311</v>
      </c>
      <c r="Y50" s="191"/>
      <c r="Z50" s="191" t="s">
        <v>808</v>
      </c>
      <c r="AA50" s="386" t="s">
        <v>1732</v>
      </c>
    </row>
    <row r="51" spans="1:27" ht="42" x14ac:dyDescent="0.15">
      <c r="A51" s="183" t="s">
        <v>303</v>
      </c>
      <c r="B51" s="183" t="s">
        <v>1004</v>
      </c>
      <c r="C51" s="183" t="s">
        <v>1005</v>
      </c>
      <c r="D51" s="183" t="s">
        <v>311</v>
      </c>
      <c r="E51" s="183" t="s">
        <v>839</v>
      </c>
      <c r="F51" s="183" t="s">
        <v>839</v>
      </c>
      <c r="G51" s="184" t="s">
        <v>874</v>
      </c>
      <c r="H51" s="183" t="s">
        <v>1006</v>
      </c>
      <c r="I51" s="183" t="s">
        <v>1007</v>
      </c>
      <c r="J51" s="184" t="s">
        <v>843</v>
      </c>
      <c r="K51" s="184" t="s">
        <v>1008</v>
      </c>
      <c r="L51" s="184" t="s">
        <v>851</v>
      </c>
      <c r="M51" s="184" t="s">
        <v>1012</v>
      </c>
      <c r="N51" s="184" t="s">
        <v>311</v>
      </c>
      <c r="O51" s="184" t="s">
        <v>1011</v>
      </c>
      <c r="P51" s="184"/>
      <c r="Q51" s="184"/>
      <c r="R51" s="174" t="s">
        <v>850</v>
      </c>
      <c r="S51" s="174"/>
      <c r="T51" s="174">
        <v>25</v>
      </c>
      <c r="U51" s="174">
        <v>0</v>
      </c>
      <c r="V51" s="174" t="s">
        <v>309</v>
      </c>
      <c r="W51" s="174" t="s">
        <v>311</v>
      </c>
      <c r="X51" s="174" t="s">
        <v>311</v>
      </c>
      <c r="Y51" s="191"/>
      <c r="Z51" s="191" t="s">
        <v>808</v>
      </c>
      <c r="AA51" s="386" t="s">
        <v>1732</v>
      </c>
    </row>
    <row r="52" spans="1:27" ht="42" x14ac:dyDescent="0.15">
      <c r="A52" s="183" t="s">
        <v>303</v>
      </c>
      <c r="B52" s="183" t="s">
        <v>1004</v>
      </c>
      <c r="C52" s="183" t="s">
        <v>1005</v>
      </c>
      <c r="D52" s="183" t="s">
        <v>311</v>
      </c>
      <c r="E52" s="183" t="s">
        <v>839</v>
      </c>
      <c r="F52" s="183" t="s">
        <v>839</v>
      </c>
      <c r="G52" s="184" t="s">
        <v>874</v>
      </c>
      <c r="H52" s="183" t="s">
        <v>1006</v>
      </c>
      <c r="I52" s="183" t="s">
        <v>1007</v>
      </c>
      <c r="J52" s="184" t="s">
        <v>843</v>
      </c>
      <c r="K52" s="184" t="s">
        <v>1008</v>
      </c>
      <c r="L52" s="184" t="s">
        <v>1013</v>
      </c>
      <c r="M52" s="184" t="s">
        <v>1014</v>
      </c>
      <c r="N52" s="184" t="s">
        <v>311</v>
      </c>
      <c r="O52" s="184" t="s">
        <v>1011</v>
      </c>
      <c r="P52" s="184"/>
      <c r="Q52" s="184"/>
      <c r="R52" s="174" t="s">
        <v>850</v>
      </c>
      <c r="S52" s="174"/>
      <c r="T52" s="174">
        <v>25</v>
      </c>
      <c r="U52" s="174">
        <v>0</v>
      </c>
      <c r="V52" s="174" t="s">
        <v>309</v>
      </c>
      <c r="W52" s="174" t="s">
        <v>311</v>
      </c>
      <c r="X52" s="174" t="s">
        <v>311</v>
      </c>
      <c r="Y52" s="192"/>
      <c r="Z52" s="192"/>
      <c r="AA52" s="386" t="s">
        <v>1732</v>
      </c>
    </row>
    <row r="53" spans="1:27" ht="28" x14ac:dyDescent="0.15">
      <c r="A53" s="113"/>
      <c r="B53" s="35" t="s">
        <v>1016</v>
      </c>
      <c r="C53" s="35" t="s">
        <v>1017</v>
      </c>
      <c r="D53" s="35" t="s">
        <v>311</v>
      </c>
      <c r="E53" s="35"/>
      <c r="F53" s="35"/>
      <c r="G53" s="108"/>
      <c r="H53" s="35" t="s">
        <v>1018</v>
      </c>
      <c r="I53" s="35" t="s">
        <v>972</v>
      </c>
      <c r="J53" s="107"/>
      <c r="K53" s="107"/>
      <c r="L53" s="35"/>
      <c r="M53" s="107"/>
      <c r="N53" s="107"/>
      <c r="O53" s="107"/>
      <c r="P53" s="107"/>
      <c r="Q53" s="35"/>
      <c r="R53" s="111"/>
      <c r="S53" s="109"/>
      <c r="T53" s="111"/>
      <c r="U53" s="111"/>
      <c r="V53" s="110"/>
      <c r="W53" s="111"/>
      <c r="X53" s="111"/>
      <c r="Y53" s="112" t="e">
        <f t="shared" si="2"/>
        <v>#DIV/0!</v>
      </c>
      <c r="Z53" s="177" t="str">
        <f t="shared" si="3"/>
        <v/>
      </c>
      <c r="AA53" s="109" t="s">
        <v>1077</v>
      </c>
    </row>
    <row r="54" spans="1:27" ht="14" x14ac:dyDescent="0.15">
      <c r="A54" s="113"/>
      <c r="B54" s="35" t="s">
        <v>1019</v>
      </c>
      <c r="C54" s="35" t="s">
        <v>1020</v>
      </c>
      <c r="D54" s="35" t="s">
        <v>311</v>
      </c>
      <c r="E54" s="35"/>
      <c r="F54" s="35"/>
      <c r="G54" s="108"/>
      <c r="H54" s="35" t="s">
        <v>1021</v>
      </c>
      <c r="I54" s="35" t="s">
        <v>1022</v>
      </c>
      <c r="J54" s="107"/>
      <c r="K54" s="107"/>
      <c r="L54" s="35"/>
      <c r="M54" s="107"/>
      <c r="N54" s="107"/>
      <c r="O54" s="107"/>
      <c r="P54" s="107"/>
      <c r="Q54" s="35"/>
      <c r="R54" s="111"/>
      <c r="S54" s="109"/>
      <c r="T54" s="111"/>
      <c r="U54" s="111"/>
      <c r="V54" s="110"/>
      <c r="W54" s="111"/>
      <c r="X54" s="111"/>
      <c r="Y54" s="112" t="e">
        <f t="shared" si="2"/>
        <v>#DIV/0!</v>
      </c>
      <c r="Z54" s="177" t="str">
        <f t="shared" si="3"/>
        <v/>
      </c>
      <c r="AA54" s="109" t="s">
        <v>1077</v>
      </c>
    </row>
    <row r="55" spans="1:27" ht="56" x14ac:dyDescent="0.15">
      <c r="A55" s="113" t="s">
        <v>303</v>
      </c>
      <c r="B55" s="35" t="s">
        <v>1023</v>
      </c>
      <c r="C55" s="35"/>
      <c r="D55" s="35" t="s">
        <v>311</v>
      </c>
      <c r="E55" s="35" t="s">
        <v>940</v>
      </c>
      <c r="F55" s="35" t="s">
        <v>311</v>
      </c>
      <c r="G55" s="108" t="s">
        <v>1024</v>
      </c>
      <c r="H55" s="35" t="s">
        <v>523</v>
      </c>
      <c r="I55" s="35" t="s">
        <v>1025</v>
      </c>
      <c r="J55" s="107" t="s">
        <v>843</v>
      </c>
      <c r="K55" s="107"/>
      <c r="L55" s="35"/>
      <c r="M55" s="107"/>
      <c r="N55" s="107"/>
      <c r="O55" s="107"/>
      <c r="P55" s="107"/>
      <c r="Q55" s="35" t="s">
        <v>1026</v>
      </c>
      <c r="R55" s="111" t="s">
        <v>943</v>
      </c>
      <c r="S55" s="111" t="s">
        <v>311</v>
      </c>
      <c r="T55" s="111"/>
      <c r="U55" s="111"/>
      <c r="V55" s="110"/>
      <c r="W55" s="111"/>
      <c r="X55" s="111"/>
      <c r="Y55" s="112" t="e">
        <f t="shared" si="2"/>
        <v>#DIV/0!</v>
      </c>
      <c r="Z55" s="177" t="str">
        <f t="shared" si="3"/>
        <v/>
      </c>
      <c r="AA55" s="109" t="s">
        <v>1755</v>
      </c>
    </row>
    <row r="56" spans="1:27" ht="112" x14ac:dyDescent="0.15">
      <c r="A56" s="113" t="s">
        <v>303</v>
      </c>
      <c r="B56" s="35" t="s">
        <v>1027</v>
      </c>
      <c r="C56" s="35" t="s">
        <v>1028</v>
      </c>
      <c r="D56" s="35" t="s">
        <v>311</v>
      </c>
      <c r="E56" s="35" t="s">
        <v>839</v>
      </c>
      <c r="F56" s="35" t="s">
        <v>839</v>
      </c>
      <c r="G56" s="108" t="s">
        <v>1029</v>
      </c>
      <c r="H56" s="35" t="s">
        <v>1030</v>
      </c>
      <c r="I56" s="35" t="s">
        <v>1031</v>
      </c>
      <c r="J56" s="107" t="s">
        <v>997</v>
      </c>
      <c r="K56" s="107" t="s">
        <v>1032</v>
      </c>
      <c r="L56" s="35" t="s">
        <v>1033</v>
      </c>
      <c r="M56" s="107" t="s">
        <v>1034</v>
      </c>
      <c r="N56" s="107" t="s">
        <v>311</v>
      </c>
      <c r="O56" s="107" t="s">
        <v>1035</v>
      </c>
      <c r="P56" s="107" t="s">
        <v>878</v>
      </c>
      <c r="Q56" s="35" t="s">
        <v>1036</v>
      </c>
      <c r="R56" s="111"/>
      <c r="S56" s="109"/>
      <c r="T56" s="111"/>
      <c r="U56" s="111"/>
      <c r="V56" s="110"/>
      <c r="W56" s="111"/>
      <c r="X56" s="111"/>
      <c r="Y56" s="112" t="str">
        <f t="shared" si="2"/>
        <v>x</v>
      </c>
      <c r="Z56" s="177" t="str">
        <f t="shared" si="3"/>
        <v/>
      </c>
      <c r="AA56" s="109" t="s">
        <v>1078</v>
      </c>
    </row>
    <row r="57" spans="1:27" ht="112" x14ac:dyDescent="0.15">
      <c r="A57" s="113" t="s">
        <v>303</v>
      </c>
      <c r="B57" s="35" t="s">
        <v>1027</v>
      </c>
      <c r="C57" s="35" t="s">
        <v>1028</v>
      </c>
      <c r="D57" s="35" t="s">
        <v>311</v>
      </c>
      <c r="E57" s="35" t="s">
        <v>839</v>
      </c>
      <c r="F57" s="35" t="s">
        <v>839</v>
      </c>
      <c r="G57" s="108" t="s">
        <v>1029</v>
      </c>
      <c r="H57" s="35" t="s">
        <v>1030</v>
      </c>
      <c r="I57" s="35" t="s">
        <v>1031</v>
      </c>
      <c r="J57" s="107" t="s">
        <v>997</v>
      </c>
      <c r="K57" s="107" t="s">
        <v>1032</v>
      </c>
      <c r="L57" s="35" t="s">
        <v>851</v>
      </c>
      <c r="M57" s="107" t="s">
        <v>1034</v>
      </c>
      <c r="N57" s="107" t="s">
        <v>311</v>
      </c>
      <c r="O57" s="107" t="s">
        <v>1035</v>
      </c>
      <c r="P57" s="107"/>
      <c r="Q57" s="35" t="s">
        <v>1036</v>
      </c>
      <c r="R57" s="111"/>
      <c r="S57" s="109"/>
      <c r="T57" s="111"/>
      <c r="U57" s="111"/>
      <c r="V57" s="110"/>
      <c r="W57" s="111"/>
      <c r="X57" s="111"/>
      <c r="Y57" s="112" t="str">
        <f t="shared" si="2"/>
        <v>x</v>
      </c>
      <c r="Z57" s="177" t="str">
        <f t="shared" si="3"/>
        <v/>
      </c>
      <c r="AA57" s="109" t="s">
        <v>1078</v>
      </c>
    </row>
    <row r="58" spans="1:27" ht="126" x14ac:dyDescent="0.15">
      <c r="A58" s="113" t="s">
        <v>303</v>
      </c>
      <c r="B58" s="35" t="s">
        <v>1027</v>
      </c>
      <c r="C58" s="35" t="s">
        <v>1028</v>
      </c>
      <c r="D58" s="35" t="s">
        <v>311</v>
      </c>
      <c r="E58" s="35" t="s">
        <v>839</v>
      </c>
      <c r="F58" s="35" t="s">
        <v>839</v>
      </c>
      <c r="G58" s="108" t="s">
        <v>1029</v>
      </c>
      <c r="H58" s="35" t="s">
        <v>1030</v>
      </c>
      <c r="I58" s="35" t="s">
        <v>1031</v>
      </c>
      <c r="J58" s="107" t="s">
        <v>997</v>
      </c>
      <c r="K58" s="107" t="s">
        <v>1032</v>
      </c>
      <c r="L58" s="35" t="s">
        <v>1037</v>
      </c>
      <c r="M58" s="107" t="s">
        <v>1038</v>
      </c>
      <c r="N58" s="107" t="s">
        <v>311</v>
      </c>
      <c r="O58" s="107" t="s">
        <v>1035</v>
      </c>
      <c r="P58" s="107"/>
      <c r="Q58" s="35" t="s">
        <v>1039</v>
      </c>
      <c r="R58" s="111"/>
      <c r="S58" s="109"/>
      <c r="T58" s="111"/>
      <c r="U58" s="111"/>
      <c r="V58" s="110"/>
      <c r="W58" s="111"/>
      <c r="X58" s="111"/>
      <c r="Y58" s="112" t="str">
        <f t="shared" si="2"/>
        <v>x</v>
      </c>
      <c r="Z58" s="177" t="str">
        <f t="shared" si="3"/>
        <v/>
      </c>
      <c r="AA58" s="109" t="s">
        <v>1078</v>
      </c>
    </row>
    <row r="59" spans="1:27" ht="42" x14ac:dyDescent="0.15">
      <c r="A59" s="113"/>
      <c r="B59" s="35" t="s">
        <v>1040</v>
      </c>
      <c r="C59" s="35"/>
      <c r="D59" s="35" t="s">
        <v>311</v>
      </c>
      <c r="E59" s="35"/>
      <c r="F59" s="35"/>
      <c r="G59" s="108"/>
      <c r="H59" s="35" t="s">
        <v>594</v>
      </c>
      <c r="I59" s="35" t="s">
        <v>1041</v>
      </c>
      <c r="J59" s="107"/>
      <c r="K59" s="107"/>
      <c r="L59" s="35"/>
      <c r="M59" s="107"/>
      <c r="N59" s="107"/>
      <c r="O59" s="107"/>
      <c r="P59" s="107"/>
      <c r="Q59" s="35"/>
      <c r="R59" s="111"/>
      <c r="S59" s="109"/>
      <c r="T59" s="111"/>
      <c r="U59" s="111"/>
      <c r="V59" s="110"/>
      <c r="W59" s="111"/>
      <c r="X59" s="111"/>
      <c r="Y59" s="112" t="e">
        <f t="shared" si="2"/>
        <v>#DIV/0!</v>
      </c>
      <c r="Z59" s="177" t="str">
        <f t="shared" si="3"/>
        <v/>
      </c>
      <c r="AA59" s="109" t="s">
        <v>1077</v>
      </c>
    </row>
    <row r="60" spans="1:27" ht="42" x14ac:dyDescent="0.15">
      <c r="A60" s="113"/>
      <c r="B60" s="35" t="s">
        <v>1042</v>
      </c>
      <c r="C60" s="35"/>
      <c r="D60" s="35" t="s">
        <v>311</v>
      </c>
      <c r="E60" s="35"/>
      <c r="F60" s="35"/>
      <c r="G60" s="108"/>
      <c r="H60" s="35" t="s">
        <v>528</v>
      </c>
      <c r="I60" s="35" t="s">
        <v>1043</v>
      </c>
      <c r="J60" s="107"/>
      <c r="K60" s="107"/>
      <c r="L60" s="35"/>
      <c r="M60" s="107"/>
      <c r="N60" s="107"/>
      <c r="O60" s="107"/>
      <c r="P60" s="107"/>
      <c r="Q60" s="35"/>
      <c r="R60" s="111"/>
      <c r="S60" s="109"/>
      <c r="T60" s="111"/>
      <c r="U60" s="111"/>
      <c r="V60" s="110"/>
      <c r="W60" s="111"/>
      <c r="X60" s="111"/>
      <c r="Y60" s="112" t="e">
        <f t="shared" si="2"/>
        <v>#DIV/0!</v>
      </c>
      <c r="Z60" s="177" t="str">
        <f t="shared" si="3"/>
        <v/>
      </c>
      <c r="AA60" s="109" t="s">
        <v>1077</v>
      </c>
    </row>
    <row r="61" spans="1:27" ht="70" x14ac:dyDescent="0.15">
      <c r="A61" s="113"/>
      <c r="B61" s="35" t="s">
        <v>1044</v>
      </c>
      <c r="C61" s="35"/>
      <c r="D61" s="35" t="s">
        <v>311</v>
      </c>
      <c r="E61" s="35"/>
      <c r="F61" s="35"/>
      <c r="G61" s="108"/>
      <c r="H61" s="35" t="s">
        <v>1045</v>
      </c>
      <c r="I61" s="35" t="s">
        <v>1046</v>
      </c>
      <c r="J61" s="107"/>
      <c r="K61" s="107"/>
      <c r="L61" s="35"/>
      <c r="M61" s="107"/>
      <c r="N61" s="107"/>
      <c r="O61" s="107"/>
      <c r="P61" s="107"/>
      <c r="Q61" s="35"/>
      <c r="R61" s="111"/>
      <c r="S61" s="109"/>
      <c r="T61" s="111"/>
      <c r="U61" s="111"/>
      <c r="V61" s="110"/>
      <c r="W61" s="111"/>
      <c r="X61" s="111"/>
      <c r="Y61" s="112" t="e">
        <f t="shared" si="2"/>
        <v>#DIV/0!</v>
      </c>
      <c r="Z61" s="177" t="str">
        <f t="shared" si="3"/>
        <v/>
      </c>
      <c r="AA61" s="109" t="s">
        <v>1077</v>
      </c>
    </row>
    <row r="62" spans="1:27" ht="14" x14ac:dyDescent="0.15">
      <c r="A62" s="113"/>
      <c r="B62" s="35" t="s">
        <v>1047</v>
      </c>
      <c r="C62" s="35" t="s">
        <v>1048</v>
      </c>
      <c r="D62" s="35" t="s">
        <v>311</v>
      </c>
      <c r="E62" s="35"/>
      <c r="F62" s="35"/>
      <c r="G62" s="108"/>
      <c r="H62" s="35" t="s">
        <v>518</v>
      </c>
      <c r="I62" s="35" t="s">
        <v>871</v>
      </c>
      <c r="J62" s="107"/>
      <c r="K62" s="107"/>
      <c r="L62" s="35"/>
      <c r="M62" s="107"/>
      <c r="N62" s="107"/>
      <c r="O62" s="107"/>
      <c r="P62" s="107"/>
      <c r="Q62" s="35"/>
      <c r="R62" s="111"/>
      <c r="S62" s="109"/>
      <c r="T62" s="111"/>
      <c r="U62" s="111"/>
      <c r="V62" s="110"/>
      <c r="W62" s="111"/>
      <c r="X62" s="111"/>
      <c r="Y62" s="112" t="e">
        <f t="shared" si="2"/>
        <v>#DIV/0!</v>
      </c>
      <c r="Z62" s="177" t="str">
        <f t="shared" si="3"/>
        <v/>
      </c>
      <c r="AA62" s="109" t="s">
        <v>1077</v>
      </c>
    </row>
    <row r="63" spans="1:27" ht="28" x14ac:dyDescent="0.15">
      <c r="A63" s="113"/>
      <c r="B63" s="35" t="s">
        <v>1049</v>
      </c>
      <c r="C63" s="35" t="s">
        <v>1050</v>
      </c>
      <c r="D63" s="35" t="s">
        <v>311</v>
      </c>
      <c r="E63" s="35"/>
      <c r="F63" s="35"/>
      <c r="G63" s="108"/>
      <c r="H63" s="35" t="s">
        <v>485</v>
      </c>
      <c r="I63" s="35" t="s">
        <v>968</v>
      </c>
      <c r="J63" s="107"/>
      <c r="K63" s="107"/>
      <c r="L63" s="35"/>
      <c r="M63" s="107"/>
      <c r="N63" s="107"/>
      <c r="O63" s="107"/>
      <c r="P63" s="107"/>
      <c r="Q63" s="35"/>
      <c r="R63" s="111"/>
      <c r="S63" s="109"/>
      <c r="T63" s="111"/>
      <c r="U63" s="111"/>
      <c r="V63" s="110"/>
      <c r="W63" s="111"/>
      <c r="X63" s="111"/>
      <c r="Y63" s="112" t="e">
        <f t="shared" si="2"/>
        <v>#DIV/0!</v>
      </c>
      <c r="Z63" s="177" t="str">
        <f t="shared" si="3"/>
        <v/>
      </c>
      <c r="AA63" s="109" t="s">
        <v>1077</v>
      </c>
    </row>
    <row r="64" spans="1:27" ht="28" x14ac:dyDescent="0.15">
      <c r="A64" s="113"/>
      <c r="B64" s="35" t="s">
        <v>1051</v>
      </c>
      <c r="C64" s="35" t="s">
        <v>1052</v>
      </c>
      <c r="D64" s="35" t="s">
        <v>311</v>
      </c>
      <c r="E64" s="35"/>
      <c r="F64" s="35"/>
      <c r="G64" s="108"/>
      <c r="H64" s="35" t="s">
        <v>1053</v>
      </c>
      <c r="I64" s="35" t="s">
        <v>1054</v>
      </c>
      <c r="J64" s="107"/>
      <c r="K64" s="107"/>
      <c r="L64" s="35"/>
      <c r="M64" s="107"/>
      <c r="N64" s="107"/>
      <c r="O64" s="107"/>
      <c r="P64" s="107"/>
      <c r="Q64" s="35"/>
      <c r="R64" s="111"/>
      <c r="S64" s="109"/>
      <c r="T64" s="111"/>
      <c r="U64" s="111"/>
      <c r="V64" s="110"/>
      <c r="W64" s="111"/>
      <c r="X64" s="111"/>
      <c r="Y64" s="112" t="e">
        <f t="shared" si="2"/>
        <v>#DIV/0!</v>
      </c>
      <c r="Z64" s="177" t="str">
        <f t="shared" si="3"/>
        <v/>
      </c>
      <c r="AA64" s="109" t="s">
        <v>1077</v>
      </c>
    </row>
    <row r="65" spans="1:27" ht="28" x14ac:dyDescent="0.15">
      <c r="A65" s="113"/>
      <c r="B65" s="35" t="s">
        <v>1055</v>
      </c>
      <c r="C65" s="35" t="s">
        <v>1056</v>
      </c>
      <c r="D65" s="35" t="s">
        <v>311</v>
      </c>
      <c r="E65" s="35"/>
      <c r="F65" s="35"/>
      <c r="G65" s="108"/>
      <c r="H65" s="35" t="s">
        <v>1057</v>
      </c>
      <c r="I65" s="35" t="s">
        <v>1058</v>
      </c>
      <c r="J65" s="107"/>
      <c r="K65" s="107"/>
      <c r="L65" s="35"/>
      <c r="M65" s="107"/>
      <c r="N65" s="107"/>
      <c r="O65" s="107"/>
      <c r="P65" s="107"/>
      <c r="Q65" s="35"/>
      <c r="R65" s="111"/>
      <c r="S65" s="109"/>
      <c r="T65" s="111"/>
      <c r="U65" s="111"/>
      <c r="V65" s="110"/>
      <c r="W65" s="111"/>
      <c r="X65" s="111"/>
      <c r="Y65" s="112" t="e">
        <f t="shared" si="2"/>
        <v>#DIV/0!</v>
      </c>
      <c r="Z65" s="177" t="str">
        <f t="shared" si="3"/>
        <v/>
      </c>
      <c r="AA65" s="109" t="s">
        <v>1077</v>
      </c>
    </row>
    <row r="66" spans="1:27" ht="28" x14ac:dyDescent="0.15">
      <c r="A66" s="113"/>
      <c r="B66" s="35" t="s">
        <v>1059</v>
      </c>
      <c r="C66" s="35" t="s">
        <v>1060</v>
      </c>
      <c r="D66" s="35" t="s">
        <v>311</v>
      </c>
      <c r="E66" s="35"/>
      <c r="F66" s="35"/>
      <c r="G66" s="108"/>
      <c r="H66" s="35" t="s">
        <v>1061</v>
      </c>
      <c r="I66" s="35" t="s">
        <v>1062</v>
      </c>
      <c r="J66" s="107"/>
      <c r="K66" s="107"/>
      <c r="L66" s="35"/>
      <c r="M66" s="107"/>
      <c r="N66" s="107"/>
      <c r="O66" s="107"/>
      <c r="P66" s="107"/>
      <c r="Q66" s="35"/>
      <c r="R66" s="111"/>
      <c r="S66" s="109"/>
      <c r="T66" s="111"/>
      <c r="U66" s="111"/>
      <c r="V66" s="110"/>
      <c r="W66" s="111"/>
      <c r="X66" s="111"/>
      <c r="Y66" s="112" t="e">
        <f t="shared" si="2"/>
        <v>#DIV/0!</v>
      </c>
      <c r="Z66" s="177" t="str">
        <f t="shared" si="3"/>
        <v/>
      </c>
      <c r="AA66" s="109" t="s">
        <v>1077</v>
      </c>
    </row>
    <row r="67" spans="1:27" ht="42" x14ac:dyDescent="0.15">
      <c r="A67" s="113"/>
      <c r="B67" s="35" t="s">
        <v>1063</v>
      </c>
      <c r="C67" s="35" t="s">
        <v>1064</v>
      </c>
      <c r="D67" s="35" t="s">
        <v>311</v>
      </c>
      <c r="E67" s="35"/>
      <c r="F67" s="35"/>
      <c r="G67" s="108"/>
      <c r="H67" s="35" t="s">
        <v>527</v>
      </c>
      <c r="I67" s="35" t="s">
        <v>1058</v>
      </c>
      <c r="J67" s="107"/>
      <c r="K67" s="107"/>
      <c r="L67" s="35"/>
      <c r="M67" s="107"/>
      <c r="N67" s="107"/>
      <c r="O67" s="107"/>
      <c r="P67" s="107"/>
      <c r="Q67" s="35"/>
      <c r="R67" s="111"/>
      <c r="S67" s="109"/>
      <c r="T67" s="111"/>
      <c r="U67" s="111"/>
      <c r="V67" s="110"/>
      <c r="W67" s="111"/>
      <c r="X67" s="111"/>
      <c r="Y67" s="112" t="e">
        <f t="shared" ref="Y67:Y68" si="6">IF(((-K67+T67)/K67*100)&gt;50,"x",IF(((-K67+T67)/K67*100)&lt;-10,"x",IF(T67="","","")))</f>
        <v>#DIV/0!</v>
      </c>
      <c r="Z67" s="177" t="str">
        <f t="shared" ref="Z67:Z68" si="7">IF(OR(W67="Y",X67="Y"),"x","")</f>
        <v/>
      </c>
      <c r="AA67" s="109" t="s">
        <v>1077</v>
      </c>
    </row>
    <row r="68" spans="1:27" ht="42" x14ac:dyDescent="0.15">
      <c r="A68" s="113" t="s">
        <v>303</v>
      </c>
      <c r="B68" s="35" t="s">
        <v>1065</v>
      </c>
      <c r="C68" s="35" t="s">
        <v>1066</v>
      </c>
      <c r="D68" s="35" t="s">
        <v>309</v>
      </c>
      <c r="E68" s="35" t="s">
        <v>310</v>
      </c>
      <c r="F68" s="35" t="s">
        <v>310</v>
      </c>
      <c r="G68" s="108" t="s">
        <v>874</v>
      </c>
      <c r="H68" s="35" t="s">
        <v>1067</v>
      </c>
      <c r="I68" s="35" t="s">
        <v>1068</v>
      </c>
      <c r="J68" s="107" t="s">
        <v>997</v>
      </c>
      <c r="K68" s="107" t="s">
        <v>1069</v>
      </c>
      <c r="L68" s="35" t="s">
        <v>1070</v>
      </c>
      <c r="M68" s="107" t="s">
        <v>1071</v>
      </c>
      <c r="N68" s="107" t="s">
        <v>311</v>
      </c>
      <c r="O68" s="107" t="s">
        <v>307</v>
      </c>
      <c r="P68" s="107" t="s">
        <v>878</v>
      </c>
      <c r="Q68" s="35" t="s">
        <v>1072</v>
      </c>
      <c r="R68" s="111" t="s">
        <v>850</v>
      </c>
      <c r="S68" s="111" t="s">
        <v>1073</v>
      </c>
      <c r="T68" s="111">
        <v>0</v>
      </c>
      <c r="U68" s="111">
        <v>0</v>
      </c>
      <c r="V68" s="110" t="s">
        <v>309</v>
      </c>
      <c r="W68" s="111" t="s">
        <v>309</v>
      </c>
      <c r="X68" s="111" t="s">
        <v>309</v>
      </c>
      <c r="Y68" s="112" t="str">
        <f t="shared" si="6"/>
        <v>x</v>
      </c>
      <c r="Z68" s="177" t="str">
        <f t="shared" si="7"/>
        <v/>
      </c>
      <c r="AA68" s="109" t="s">
        <v>1079</v>
      </c>
    </row>
  </sheetData>
  <mergeCells count="8">
    <mergeCell ref="U2:W2"/>
    <mergeCell ref="R3:T3"/>
    <mergeCell ref="H2:I2"/>
    <mergeCell ref="J2:K2"/>
    <mergeCell ref="L2:M2"/>
    <mergeCell ref="N2:O2"/>
    <mergeCell ref="P2:Q2"/>
    <mergeCell ref="R2:T2"/>
  </mergeCells>
  <dataValidations count="1">
    <dataValidation type="list" allowBlank="1" showInputMessage="1" showErrorMessage="1" sqref="V5:V8 V11 V13:V15 O50:O52" xr:uid="{00000000-0002-0000-0600-000000000000}">
      <formula1>#REF!</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'Q://Users/Stransky/Library/Containers/com.microsoft.Excel/Data/Documents/Q:/Users/Stransky/Documents/_Work/DCF/Reports/Finance/2015/D:/DCF/EU MAP und Work Plan/Stand 14102016/[Workplan2017-2020-GER-Draft_new.xlsm]Drop-down list'!#REF!</xm:f>
          </x14:formula1>
          <xm:sqref>J50:J52 A50:A52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98"/>
  <sheetViews>
    <sheetView zoomScale="99" workbookViewId="0">
      <selection activeCell="L19" sqref="L19"/>
    </sheetView>
  </sheetViews>
  <sheetFormatPr baseColWidth="10" defaultColWidth="8.6640625" defaultRowHeight="15" x14ac:dyDescent="0.2"/>
  <cols>
    <col min="2" max="2" width="18.5" customWidth="1"/>
    <col min="3" max="3" width="14.6640625" bestFit="1" customWidth="1"/>
    <col min="4" max="4" width="43.5" customWidth="1"/>
    <col min="7" max="7" width="10.5" customWidth="1"/>
    <col min="8" max="8" width="11.5" customWidth="1"/>
    <col min="9" max="9" width="18.5" customWidth="1"/>
    <col min="10" max="10" width="11.1640625" customWidth="1"/>
    <col min="11" max="11" width="12.5" customWidth="1"/>
    <col min="12" max="12" width="11.33203125" customWidth="1"/>
    <col min="13" max="13" width="34.5" customWidth="1"/>
  </cols>
  <sheetData>
    <row r="1" spans="1:13" ht="16" thickBot="1" x14ac:dyDescent="0.25">
      <c r="A1" s="2" t="s">
        <v>117</v>
      </c>
      <c r="B1" s="40"/>
      <c r="C1" s="40"/>
      <c r="D1" s="41"/>
      <c r="E1" s="42"/>
      <c r="F1" s="42"/>
      <c r="G1" s="42"/>
      <c r="H1" s="42"/>
      <c r="I1" s="42"/>
      <c r="J1" s="42"/>
      <c r="K1" s="42"/>
      <c r="L1" s="42"/>
      <c r="M1" s="42"/>
    </row>
    <row r="2" spans="1:13" x14ac:dyDescent="0.2">
      <c r="A2" s="14"/>
      <c r="B2" s="14"/>
      <c r="C2" s="14"/>
      <c r="D2" s="14"/>
      <c r="E2" s="14"/>
      <c r="F2" s="14"/>
      <c r="G2" s="14"/>
      <c r="H2" s="14"/>
      <c r="I2" s="14"/>
      <c r="J2" s="14"/>
      <c r="K2" s="14"/>
      <c r="L2" s="43" t="s">
        <v>1</v>
      </c>
      <c r="M2" s="37" t="s">
        <v>2</v>
      </c>
    </row>
    <row r="3" spans="1:13" x14ac:dyDescent="0.2">
      <c r="A3" s="14"/>
      <c r="B3" s="14"/>
      <c r="C3" s="14"/>
      <c r="D3" s="14"/>
      <c r="E3" s="14"/>
      <c r="F3" s="14"/>
      <c r="G3" s="14"/>
      <c r="H3" s="14"/>
      <c r="I3" s="14"/>
      <c r="J3" s="6"/>
      <c r="K3" s="6"/>
      <c r="L3" s="44" t="s">
        <v>3</v>
      </c>
      <c r="M3" s="45">
        <v>2021</v>
      </c>
    </row>
    <row r="4" spans="1:13" ht="48" x14ac:dyDescent="0.2">
      <c r="A4" s="18" t="s">
        <v>4</v>
      </c>
      <c r="B4" s="46" t="s">
        <v>95</v>
      </c>
      <c r="C4" s="46" t="s">
        <v>96</v>
      </c>
      <c r="D4" s="46" t="s">
        <v>118</v>
      </c>
      <c r="E4" s="46" t="s">
        <v>119</v>
      </c>
      <c r="F4" s="46" t="s">
        <v>120</v>
      </c>
      <c r="G4" s="46" t="s">
        <v>15</v>
      </c>
      <c r="H4" s="47" t="s">
        <v>121</v>
      </c>
      <c r="I4" s="47" t="s">
        <v>122</v>
      </c>
      <c r="J4" s="47" t="s">
        <v>123</v>
      </c>
      <c r="K4" s="47" t="s">
        <v>124</v>
      </c>
      <c r="L4" s="48" t="s">
        <v>125</v>
      </c>
      <c r="M4" s="47" t="s">
        <v>126</v>
      </c>
    </row>
    <row r="5" spans="1:13" s="121" customFormat="1" ht="28" x14ac:dyDescent="0.2">
      <c r="A5" s="116" t="s">
        <v>303</v>
      </c>
      <c r="B5" s="114" t="s">
        <v>837</v>
      </c>
      <c r="C5" s="114" t="s">
        <v>1080</v>
      </c>
      <c r="D5" s="117" t="s">
        <v>1081</v>
      </c>
      <c r="E5" s="118" t="s">
        <v>1082</v>
      </c>
      <c r="F5" s="118" t="s">
        <v>311</v>
      </c>
      <c r="G5" s="117"/>
      <c r="H5" s="110" t="s">
        <v>311</v>
      </c>
      <c r="I5" s="115" t="s">
        <v>848</v>
      </c>
      <c r="J5" s="111" t="s">
        <v>311</v>
      </c>
      <c r="K5" s="110" t="s">
        <v>309</v>
      </c>
      <c r="L5" s="119" t="str">
        <f t="shared" ref="L5:L68" si="0">IF(OR(H5="Y",H5=""),"","x")</f>
        <v/>
      </c>
      <c r="M5" s="120"/>
    </row>
    <row r="6" spans="1:13" s="121" customFormat="1" ht="28" x14ac:dyDescent="0.2">
      <c r="A6" s="116" t="s">
        <v>303</v>
      </c>
      <c r="B6" s="114" t="s">
        <v>837</v>
      </c>
      <c r="C6" s="114" t="s">
        <v>1080</v>
      </c>
      <c r="D6" s="117" t="s">
        <v>1083</v>
      </c>
      <c r="E6" s="118" t="s">
        <v>683</v>
      </c>
      <c r="F6" s="118" t="s">
        <v>309</v>
      </c>
      <c r="G6" s="69"/>
      <c r="H6" s="110" t="s">
        <v>311</v>
      </c>
      <c r="I6" s="115" t="s">
        <v>848</v>
      </c>
      <c r="J6" s="111" t="s">
        <v>311</v>
      </c>
      <c r="K6" s="110" t="s">
        <v>309</v>
      </c>
      <c r="L6" s="119" t="str">
        <f t="shared" si="0"/>
        <v/>
      </c>
      <c r="M6" s="120"/>
    </row>
    <row r="7" spans="1:13" s="121" customFormat="1" ht="28" x14ac:dyDescent="0.2">
      <c r="A7" s="116" t="s">
        <v>303</v>
      </c>
      <c r="B7" s="114" t="s">
        <v>837</v>
      </c>
      <c r="C7" s="114" t="s">
        <v>1080</v>
      </c>
      <c r="D7" s="117" t="s">
        <v>1084</v>
      </c>
      <c r="E7" s="118" t="s">
        <v>683</v>
      </c>
      <c r="F7" s="118" t="s">
        <v>309</v>
      </c>
      <c r="G7" s="69"/>
      <c r="H7" s="110" t="s">
        <v>311</v>
      </c>
      <c r="I7" s="115" t="s">
        <v>848</v>
      </c>
      <c r="J7" s="111" t="s">
        <v>311</v>
      </c>
      <c r="K7" s="110" t="s">
        <v>309</v>
      </c>
      <c r="L7" s="119" t="str">
        <f t="shared" si="0"/>
        <v/>
      </c>
      <c r="M7" s="120"/>
    </row>
    <row r="8" spans="1:13" s="121" customFormat="1" ht="28" x14ac:dyDescent="0.2">
      <c r="A8" s="116" t="s">
        <v>303</v>
      </c>
      <c r="B8" s="114" t="s">
        <v>837</v>
      </c>
      <c r="C8" s="114" t="s">
        <v>852</v>
      </c>
      <c r="D8" s="117" t="s">
        <v>1081</v>
      </c>
      <c r="E8" s="118" t="s">
        <v>1082</v>
      </c>
      <c r="F8" s="118" t="s">
        <v>311</v>
      </c>
      <c r="G8" s="69"/>
      <c r="H8" s="110" t="s">
        <v>311</v>
      </c>
      <c r="I8" s="115" t="s">
        <v>848</v>
      </c>
      <c r="J8" s="111" t="s">
        <v>311</v>
      </c>
      <c r="K8" s="110" t="s">
        <v>309</v>
      </c>
      <c r="L8" s="119" t="str">
        <f t="shared" si="0"/>
        <v/>
      </c>
      <c r="M8" s="120"/>
    </row>
    <row r="9" spans="1:13" s="121" customFormat="1" ht="28" x14ac:dyDescent="0.2">
      <c r="A9" s="116" t="s">
        <v>303</v>
      </c>
      <c r="B9" s="114" t="s">
        <v>837</v>
      </c>
      <c r="C9" s="114" t="s">
        <v>852</v>
      </c>
      <c r="D9" s="117" t="s">
        <v>1083</v>
      </c>
      <c r="E9" s="118" t="s">
        <v>683</v>
      </c>
      <c r="F9" s="118" t="s">
        <v>309</v>
      </c>
      <c r="G9" s="69"/>
      <c r="H9" s="110" t="s">
        <v>311</v>
      </c>
      <c r="I9" s="115" t="s">
        <v>848</v>
      </c>
      <c r="J9" s="111" t="s">
        <v>311</v>
      </c>
      <c r="K9" s="110" t="s">
        <v>309</v>
      </c>
      <c r="L9" s="119" t="str">
        <f t="shared" si="0"/>
        <v/>
      </c>
      <c r="M9" s="120"/>
    </row>
    <row r="10" spans="1:13" s="121" customFormat="1" ht="28" x14ac:dyDescent="0.2">
      <c r="A10" s="116" t="s">
        <v>303</v>
      </c>
      <c r="B10" s="114" t="s">
        <v>837</v>
      </c>
      <c r="C10" s="114" t="s">
        <v>852</v>
      </c>
      <c r="D10" s="117" t="s">
        <v>1084</v>
      </c>
      <c r="E10" s="118" t="s">
        <v>683</v>
      </c>
      <c r="F10" s="118" t="s">
        <v>309</v>
      </c>
      <c r="G10" s="69"/>
      <c r="H10" s="110" t="s">
        <v>311</v>
      </c>
      <c r="I10" s="115" t="s">
        <v>848</v>
      </c>
      <c r="J10" s="111" t="s">
        <v>311</v>
      </c>
      <c r="K10" s="110" t="s">
        <v>309</v>
      </c>
      <c r="L10" s="119" t="str">
        <f t="shared" si="0"/>
        <v/>
      </c>
      <c r="M10" s="120"/>
    </row>
    <row r="11" spans="1:13" s="121" customFormat="1" ht="42" x14ac:dyDescent="0.2">
      <c r="A11" s="116" t="s">
        <v>303</v>
      </c>
      <c r="B11" s="114" t="s">
        <v>857</v>
      </c>
      <c r="C11" s="114" t="s">
        <v>1085</v>
      </c>
      <c r="D11" s="117" t="s">
        <v>1086</v>
      </c>
      <c r="E11" s="118" t="s">
        <v>1082</v>
      </c>
      <c r="F11" s="118" t="s">
        <v>311</v>
      </c>
      <c r="G11" s="69"/>
      <c r="H11" s="110" t="s">
        <v>311</v>
      </c>
      <c r="I11" s="115" t="s">
        <v>1087</v>
      </c>
      <c r="J11" s="111" t="s">
        <v>311</v>
      </c>
      <c r="K11" s="110" t="s">
        <v>309</v>
      </c>
      <c r="L11" s="119" t="str">
        <f t="shared" si="0"/>
        <v/>
      </c>
      <c r="M11" s="120"/>
    </row>
    <row r="12" spans="1:13" s="121" customFormat="1" ht="42" x14ac:dyDescent="0.2">
      <c r="A12" s="116" t="s">
        <v>303</v>
      </c>
      <c r="B12" s="114" t="s">
        <v>857</v>
      </c>
      <c r="C12" s="114" t="s">
        <v>1085</v>
      </c>
      <c r="D12" s="117" t="s">
        <v>1083</v>
      </c>
      <c r="E12" s="118" t="s">
        <v>683</v>
      </c>
      <c r="F12" s="118" t="s">
        <v>309</v>
      </c>
      <c r="G12" s="69"/>
      <c r="H12" s="110" t="s">
        <v>311</v>
      </c>
      <c r="I12" s="115" t="s">
        <v>1087</v>
      </c>
      <c r="J12" s="111" t="s">
        <v>309</v>
      </c>
      <c r="K12" s="110" t="s">
        <v>309</v>
      </c>
      <c r="L12" s="119" t="str">
        <f t="shared" si="0"/>
        <v/>
      </c>
      <c r="M12" s="120"/>
    </row>
    <row r="13" spans="1:13" s="121" customFormat="1" ht="28" x14ac:dyDescent="0.2">
      <c r="A13" s="116" t="s">
        <v>303</v>
      </c>
      <c r="B13" s="114" t="s">
        <v>1088</v>
      </c>
      <c r="C13" s="114" t="s">
        <v>870</v>
      </c>
      <c r="D13" s="117" t="s">
        <v>1089</v>
      </c>
      <c r="E13" s="118" t="s">
        <v>1082</v>
      </c>
      <c r="F13" s="118" t="s">
        <v>311</v>
      </c>
      <c r="G13" s="69"/>
      <c r="H13" s="110" t="s">
        <v>311</v>
      </c>
      <c r="I13" s="115" t="s">
        <v>1087</v>
      </c>
      <c r="J13" s="111" t="s">
        <v>311</v>
      </c>
      <c r="K13" s="110" t="s">
        <v>309</v>
      </c>
      <c r="L13" s="119" t="str">
        <f t="shared" si="0"/>
        <v/>
      </c>
      <c r="M13" s="120"/>
    </row>
    <row r="14" spans="1:13" s="121" customFormat="1" ht="28" x14ac:dyDescent="0.2">
      <c r="A14" s="116" t="s">
        <v>303</v>
      </c>
      <c r="B14" s="114" t="s">
        <v>1088</v>
      </c>
      <c r="C14" s="114" t="s">
        <v>870</v>
      </c>
      <c r="D14" s="117" t="s">
        <v>1083</v>
      </c>
      <c r="E14" s="118" t="s">
        <v>683</v>
      </c>
      <c r="F14" s="118" t="s">
        <v>309</v>
      </c>
      <c r="G14" s="69"/>
      <c r="H14" s="110" t="s">
        <v>311</v>
      </c>
      <c r="I14" s="115" t="s">
        <v>309</v>
      </c>
      <c r="J14" s="111" t="s">
        <v>309</v>
      </c>
      <c r="K14" s="110" t="s">
        <v>309</v>
      </c>
      <c r="L14" s="119" t="str">
        <f t="shared" si="0"/>
        <v/>
      </c>
      <c r="M14" s="120"/>
    </row>
    <row r="15" spans="1:13" s="121" customFormat="1" ht="43" x14ac:dyDescent="0.2">
      <c r="A15" s="116" t="s">
        <v>303</v>
      </c>
      <c r="B15" s="114" t="s">
        <v>872</v>
      </c>
      <c r="C15" s="114" t="s">
        <v>873</v>
      </c>
      <c r="D15" s="117" t="s">
        <v>1090</v>
      </c>
      <c r="E15" s="118" t="s">
        <v>1082</v>
      </c>
      <c r="F15" s="118" t="s">
        <v>311</v>
      </c>
      <c r="G15" s="69"/>
      <c r="H15" s="110" t="s">
        <v>311</v>
      </c>
      <c r="I15" s="115" t="s">
        <v>1091</v>
      </c>
      <c r="J15" s="111" t="s">
        <v>309</v>
      </c>
      <c r="K15" s="110" t="s">
        <v>309</v>
      </c>
      <c r="L15" s="119" t="str">
        <f t="shared" si="0"/>
        <v/>
      </c>
      <c r="M15" s="120" t="s">
        <v>1178</v>
      </c>
    </row>
    <row r="16" spans="1:13" s="121" customFormat="1" ht="28" x14ac:dyDescent="0.2">
      <c r="A16" s="116" t="s">
        <v>303</v>
      </c>
      <c r="B16" s="114" t="s">
        <v>872</v>
      </c>
      <c r="C16" s="114" t="s">
        <v>1092</v>
      </c>
      <c r="D16" s="117" t="s">
        <v>1083</v>
      </c>
      <c r="E16" s="118" t="s">
        <v>683</v>
      </c>
      <c r="F16" s="118" t="s">
        <v>309</v>
      </c>
      <c r="G16" s="69"/>
      <c r="H16" s="110" t="s">
        <v>311</v>
      </c>
      <c r="I16" s="115" t="s">
        <v>1094</v>
      </c>
      <c r="J16" s="111" t="s">
        <v>311</v>
      </c>
      <c r="K16" s="110" t="s">
        <v>309</v>
      </c>
      <c r="L16" s="119" t="str">
        <f t="shared" si="0"/>
        <v/>
      </c>
      <c r="M16" s="120"/>
    </row>
    <row r="17" spans="1:13" s="121" customFormat="1" x14ac:dyDescent="0.2">
      <c r="A17" s="116" t="s">
        <v>303</v>
      </c>
      <c r="B17" s="114" t="s">
        <v>879</v>
      </c>
      <c r="C17" s="114" t="s">
        <v>880</v>
      </c>
      <c r="D17" s="117" t="s">
        <v>1093</v>
      </c>
      <c r="E17" s="118" t="s">
        <v>1082</v>
      </c>
      <c r="F17" s="118" t="s">
        <v>311</v>
      </c>
      <c r="G17" s="69"/>
      <c r="H17" s="173" t="s">
        <v>311</v>
      </c>
      <c r="I17" s="173" t="s">
        <v>1094</v>
      </c>
      <c r="J17" s="173" t="s">
        <v>311</v>
      </c>
      <c r="K17" s="173" t="s">
        <v>309</v>
      </c>
      <c r="L17" s="119" t="str">
        <f t="shared" si="0"/>
        <v/>
      </c>
      <c r="M17" s="120"/>
    </row>
    <row r="18" spans="1:13" s="121" customFormat="1" x14ac:dyDescent="0.2">
      <c r="A18" s="116" t="s">
        <v>303</v>
      </c>
      <c r="B18" s="114" t="s">
        <v>879</v>
      </c>
      <c r="C18" s="114" t="s">
        <v>880</v>
      </c>
      <c r="D18" s="117" t="s">
        <v>1083</v>
      </c>
      <c r="E18" s="118" t="s">
        <v>683</v>
      </c>
      <c r="F18" s="118" t="s">
        <v>309</v>
      </c>
      <c r="G18" s="69"/>
      <c r="H18" s="173" t="s">
        <v>311</v>
      </c>
      <c r="I18" s="173" t="s">
        <v>1094</v>
      </c>
      <c r="J18" s="173" t="s">
        <v>311</v>
      </c>
      <c r="K18" s="173" t="s">
        <v>309</v>
      </c>
      <c r="L18" s="119" t="str">
        <f t="shared" si="0"/>
        <v/>
      </c>
      <c r="M18" s="120"/>
    </row>
    <row r="19" spans="1:13" s="121" customFormat="1" ht="28" x14ac:dyDescent="0.2">
      <c r="A19" s="116" t="s">
        <v>303</v>
      </c>
      <c r="B19" s="114" t="s">
        <v>884</v>
      </c>
      <c r="C19" s="114" t="s">
        <v>885</v>
      </c>
      <c r="D19" s="117" t="s">
        <v>1081</v>
      </c>
      <c r="E19" s="118" t="s">
        <v>1082</v>
      </c>
      <c r="F19" s="118" t="s">
        <v>311</v>
      </c>
      <c r="G19" s="69"/>
      <c r="H19" s="173" t="s">
        <v>309</v>
      </c>
      <c r="I19" s="173" t="s">
        <v>309</v>
      </c>
      <c r="J19" s="173" t="s">
        <v>309</v>
      </c>
      <c r="K19" s="173" t="s">
        <v>309</v>
      </c>
      <c r="L19" s="119" t="str">
        <f t="shared" si="0"/>
        <v>x</v>
      </c>
      <c r="M19" s="120" t="s">
        <v>1724</v>
      </c>
    </row>
    <row r="20" spans="1:13" s="121" customFormat="1" x14ac:dyDescent="0.2">
      <c r="A20" s="116" t="s">
        <v>303</v>
      </c>
      <c r="B20" s="114" t="s">
        <v>884</v>
      </c>
      <c r="C20" s="114" t="s">
        <v>885</v>
      </c>
      <c r="D20" s="117" t="s">
        <v>1083</v>
      </c>
      <c r="E20" s="118" t="s">
        <v>683</v>
      </c>
      <c r="F20" s="118" t="s">
        <v>309</v>
      </c>
      <c r="G20" s="69"/>
      <c r="H20" s="173" t="s">
        <v>309</v>
      </c>
      <c r="I20" s="173" t="s">
        <v>309</v>
      </c>
      <c r="J20" s="173" t="s">
        <v>309</v>
      </c>
      <c r="K20" s="173" t="s">
        <v>309</v>
      </c>
      <c r="L20" s="119" t="str">
        <f t="shared" si="0"/>
        <v>x</v>
      </c>
      <c r="M20" s="120" t="s">
        <v>1724</v>
      </c>
    </row>
    <row r="21" spans="1:13" s="121" customFormat="1" ht="28" x14ac:dyDescent="0.2">
      <c r="A21" s="116" t="s">
        <v>303</v>
      </c>
      <c r="B21" s="114" t="s">
        <v>888</v>
      </c>
      <c r="C21" s="114" t="s">
        <v>889</v>
      </c>
      <c r="D21" s="117" t="s">
        <v>1095</v>
      </c>
      <c r="E21" s="118" t="s">
        <v>1082</v>
      </c>
      <c r="F21" s="118" t="s">
        <v>311</v>
      </c>
      <c r="G21" s="69"/>
      <c r="H21" s="173" t="s">
        <v>311</v>
      </c>
      <c r="I21" s="173" t="s">
        <v>1094</v>
      </c>
      <c r="J21" s="173" t="s">
        <v>311</v>
      </c>
      <c r="K21" s="173" t="s">
        <v>309</v>
      </c>
      <c r="L21" s="119" t="str">
        <f t="shared" si="0"/>
        <v/>
      </c>
      <c r="M21" s="120"/>
    </row>
    <row r="22" spans="1:13" s="121" customFormat="1" ht="28" x14ac:dyDescent="0.2">
      <c r="A22" s="116" t="s">
        <v>303</v>
      </c>
      <c r="B22" s="114" t="s">
        <v>888</v>
      </c>
      <c r="C22" s="114" t="s">
        <v>889</v>
      </c>
      <c r="D22" s="117" t="s">
        <v>1096</v>
      </c>
      <c r="E22" s="118" t="s">
        <v>683</v>
      </c>
      <c r="F22" s="118" t="s">
        <v>309</v>
      </c>
      <c r="G22" s="69"/>
      <c r="H22" s="173" t="s">
        <v>311</v>
      </c>
      <c r="I22" s="173" t="s">
        <v>1094</v>
      </c>
      <c r="J22" s="173" t="s">
        <v>311</v>
      </c>
      <c r="K22" s="173" t="s">
        <v>309</v>
      </c>
      <c r="L22" s="119" t="str">
        <f t="shared" si="0"/>
        <v/>
      </c>
      <c r="M22" s="120"/>
    </row>
    <row r="23" spans="1:13" s="121" customFormat="1" ht="28" x14ac:dyDescent="0.2">
      <c r="A23" s="116" t="s">
        <v>303</v>
      </c>
      <c r="B23" s="114" t="s">
        <v>894</v>
      </c>
      <c r="C23" s="114" t="s">
        <v>1015</v>
      </c>
      <c r="D23" s="117" t="s">
        <v>1097</v>
      </c>
      <c r="E23" s="118" t="s">
        <v>1082</v>
      </c>
      <c r="F23" s="118" t="s">
        <v>311</v>
      </c>
      <c r="G23" s="69"/>
      <c r="H23" s="110" t="s">
        <v>311</v>
      </c>
      <c r="I23" s="115" t="s">
        <v>848</v>
      </c>
      <c r="J23" s="111" t="s">
        <v>311</v>
      </c>
      <c r="K23" s="110" t="s">
        <v>309</v>
      </c>
      <c r="L23" s="119" t="str">
        <f t="shared" si="0"/>
        <v/>
      </c>
      <c r="M23" s="120"/>
    </row>
    <row r="24" spans="1:13" s="121" customFormat="1" ht="28" x14ac:dyDescent="0.2">
      <c r="A24" s="116" t="s">
        <v>303</v>
      </c>
      <c r="B24" s="114" t="s">
        <v>894</v>
      </c>
      <c r="C24" s="114" t="s">
        <v>1015</v>
      </c>
      <c r="D24" s="117" t="s">
        <v>1098</v>
      </c>
      <c r="E24" s="118" t="s">
        <v>1082</v>
      </c>
      <c r="F24" s="118" t="s">
        <v>311</v>
      </c>
      <c r="G24" s="69"/>
      <c r="H24" s="110" t="s">
        <v>311</v>
      </c>
      <c r="I24" s="115" t="s">
        <v>848</v>
      </c>
      <c r="J24" s="111" t="s">
        <v>311</v>
      </c>
      <c r="K24" s="110" t="s">
        <v>309</v>
      </c>
      <c r="L24" s="119" t="str">
        <f t="shared" si="0"/>
        <v/>
      </c>
      <c r="M24" s="120"/>
    </row>
    <row r="25" spans="1:13" s="121" customFormat="1" ht="28" x14ac:dyDescent="0.2">
      <c r="A25" s="116" t="s">
        <v>303</v>
      </c>
      <c r="B25" s="114" t="s">
        <v>894</v>
      </c>
      <c r="C25" s="114" t="s">
        <v>1015</v>
      </c>
      <c r="D25" s="117" t="s">
        <v>1099</v>
      </c>
      <c r="E25" s="118" t="s">
        <v>1082</v>
      </c>
      <c r="F25" s="118" t="s">
        <v>311</v>
      </c>
      <c r="G25" s="69"/>
      <c r="H25" s="110" t="s">
        <v>311</v>
      </c>
      <c r="I25" s="115" t="s">
        <v>848</v>
      </c>
      <c r="J25" s="111" t="s">
        <v>311</v>
      </c>
      <c r="K25" s="110" t="s">
        <v>309</v>
      </c>
      <c r="L25" s="119" t="str">
        <f t="shared" si="0"/>
        <v/>
      </c>
      <c r="M25" s="120"/>
    </row>
    <row r="26" spans="1:13" s="121" customFormat="1" ht="28" x14ac:dyDescent="0.2">
      <c r="A26" s="116" t="s">
        <v>303</v>
      </c>
      <c r="B26" s="114" t="s">
        <v>894</v>
      </c>
      <c r="C26" s="114" t="s">
        <v>1015</v>
      </c>
      <c r="D26" s="117" t="s">
        <v>1100</v>
      </c>
      <c r="E26" s="118" t="s">
        <v>1082</v>
      </c>
      <c r="F26" s="118" t="s">
        <v>311</v>
      </c>
      <c r="G26" s="69"/>
      <c r="H26" s="110" t="s">
        <v>311</v>
      </c>
      <c r="I26" s="115" t="s">
        <v>848</v>
      </c>
      <c r="J26" s="111" t="s">
        <v>311</v>
      </c>
      <c r="K26" s="110" t="s">
        <v>309</v>
      </c>
      <c r="L26" s="119" t="str">
        <f t="shared" si="0"/>
        <v/>
      </c>
      <c r="M26" s="120"/>
    </row>
    <row r="27" spans="1:13" s="121" customFormat="1" ht="28" x14ac:dyDescent="0.2">
      <c r="A27" s="116" t="s">
        <v>303</v>
      </c>
      <c r="B27" s="114" t="s">
        <v>894</v>
      </c>
      <c r="C27" s="114" t="s">
        <v>1015</v>
      </c>
      <c r="D27" s="117" t="s">
        <v>1101</v>
      </c>
      <c r="E27" s="118" t="s">
        <v>1082</v>
      </c>
      <c r="F27" s="118" t="s">
        <v>311</v>
      </c>
      <c r="G27" s="69"/>
      <c r="H27" s="110" t="s">
        <v>311</v>
      </c>
      <c r="I27" s="115" t="s">
        <v>848</v>
      </c>
      <c r="J27" s="111" t="s">
        <v>311</v>
      </c>
      <c r="K27" s="110" t="s">
        <v>309</v>
      </c>
      <c r="L27" s="119" t="str">
        <f t="shared" si="0"/>
        <v/>
      </c>
      <c r="M27" s="120"/>
    </row>
    <row r="28" spans="1:13" s="121" customFormat="1" ht="28" x14ac:dyDescent="0.2">
      <c r="A28" s="116" t="s">
        <v>303</v>
      </c>
      <c r="B28" s="114" t="s">
        <v>894</v>
      </c>
      <c r="C28" s="114" t="s">
        <v>1015</v>
      </c>
      <c r="D28" s="117" t="s">
        <v>1102</v>
      </c>
      <c r="E28" s="118" t="s">
        <v>1082</v>
      </c>
      <c r="F28" s="118" t="s">
        <v>311</v>
      </c>
      <c r="G28" s="69"/>
      <c r="H28" s="110" t="s">
        <v>311</v>
      </c>
      <c r="I28" s="115" t="s">
        <v>848</v>
      </c>
      <c r="J28" s="111" t="s">
        <v>311</v>
      </c>
      <c r="K28" s="110" t="s">
        <v>309</v>
      </c>
      <c r="L28" s="119" t="str">
        <f t="shared" si="0"/>
        <v/>
      </c>
      <c r="M28" s="120"/>
    </row>
    <row r="29" spans="1:13" s="121" customFormat="1" ht="28" x14ac:dyDescent="0.2">
      <c r="A29" s="116" t="s">
        <v>303</v>
      </c>
      <c r="B29" s="114" t="s">
        <v>894</v>
      </c>
      <c r="C29" s="114" t="s">
        <v>1015</v>
      </c>
      <c r="D29" s="117" t="s">
        <v>1103</v>
      </c>
      <c r="E29" s="118" t="s">
        <v>1082</v>
      </c>
      <c r="F29" s="118" t="s">
        <v>311</v>
      </c>
      <c r="G29" s="69"/>
      <c r="H29" s="110" t="s">
        <v>311</v>
      </c>
      <c r="I29" s="115" t="s">
        <v>848</v>
      </c>
      <c r="J29" s="111" t="s">
        <v>311</v>
      </c>
      <c r="K29" s="110" t="s">
        <v>309</v>
      </c>
      <c r="L29" s="119" t="str">
        <f t="shared" si="0"/>
        <v/>
      </c>
      <c r="M29" s="120"/>
    </row>
    <row r="30" spans="1:13" s="121" customFormat="1" ht="28" x14ac:dyDescent="0.2">
      <c r="A30" s="116" t="s">
        <v>303</v>
      </c>
      <c r="B30" s="114" t="s">
        <v>894</v>
      </c>
      <c r="C30" s="114" t="s">
        <v>1015</v>
      </c>
      <c r="D30" s="117" t="s">
        <v>1104</v>
      </c>
      <c r="E30" s="118" t="s">
        <v>1082</v>
      </c>
      <c r="F30" s="118" t="s">
        <v>311</v>
      </c>
      <c r="G30" s="69"/>
      <c r="H30" s="110" t="s">
        <v>311</v>
      </c>
      <c r="I30" s="115" t="s">
        <v>848</v>
      </c>
      <c r="J30" s="111" t="s">
        <v>311</v>
      </c>
      <c r="K30" s="110" t="s">
        <v>309</v>
      </c>
      <c r="L30" s="119" t="str">
        <f t="shared" si="0"/>
        <v/>
      </c>
      <c r="M30" s="120"/>
    </row>
    <row r="31" spans="1:13" s="121" customFormat="1" ht="28" x14ac:dyDescent="0.2">
      <c r="A31" s="116" t="s">
        <v>303</v>
      </c>
      <c r="B31" s="114" t="s">
        <v>894</v>
      </c>
      <c r="C31" s="114" t="s">
        <v>1015</v>
      </c>
      <c r="D31" s="117" t="s">
        <v>1105</v>
      </c>
      <c r="E31" s="118" t="s">
        <v>1082</v>
      </c>
      <c r="F31" s="118" t="s">
        <v>311</v>
      </c>
      <c r="G31" s="69"/>
      <c r="H31" s="110" t="s">
        <v>311</v>
      </c>
      <c r="I31" s="115" t="s">
        <v>848</v>
      </c>
      <c r="J31" s="111" t="s">
        <v>311</v>
      </c>
      <c r="K31" s="110" t="s">
        <v>309</v>
      </c>
      <c r="L31" s="119" t="str">
        <f t="shared" si="0"/>
        <v/>
      </c>
      <c r="M31" s="120"/>
    </row>
    <row r="32" spans="1:13" s="121" customFormat="1" ht="28" x14ac:dyDescent="0.2">
      <c r="A32" s="116" t="s">
        <v>303</v>
      </c>
      <c r="B32" s="114" t="s">
        <v>894</v>
      </c>
      <c r="C32" s="114" t="s">
        <v>1015</v>
      </c>
      <c r="D32" s="117" t="s">
        <v>1090</v>
      </c>
      <c r="E32" s="118" t="s">
        <v>1082</v>
      </c>
      <c r="F32" s="118" t="s">
        <v>311</v>
      </c>
      <c r="G32" s="69"/>
      <c r="H32" s="110" t="s">
        <v>311</v>
      </c>
      <c r="I32" s="115" t="s">
        <v>1106</v>
      </c>
      <c r="J32" s="111" t="s">
        <v>311</v>
      </c>
      <c r="K32" s="110" t="s">
        <v>309</v>
      </c>
      <c r="L32" s="119" t="str">
        <f t="shared" si="0"/>
        <v/>
      </c>
      <c r="M32" s="120"/>
    </row>
    <row r="33" spans="1:13" s="121" customFormat="1" ht="28" x14ac:dyDescent="0.2">
      <c r="A33" s="116" t="s">
        <v>303</v>
      </c>
      <c r="B33" s="114" t="s">
        <v>894</v>
      </c>
      <c r="C33" s="114" t="s">
        <v>1015</v>
      </c>
      <c r="D33" s="117" t="s">
        <v>1083</v>
      </c>
      <c r="E33" s="118" t="s">
        <v>683</v>
      </c>
      <c r="F33" s="118" t="s">
        <v>309</v>
      </c>
      <c r="G33" s="69"/>
      <c r="H33" s="110" t="s">
        <v>311</v>
      </c>
      <c r="I33" s="115" t="s">
        <v>1107</v>
      </c>
      <c r="J33" s="111" t="s">
        <v>311</v>
      </c>
      <c r="K33" s="110" t="s">
        <v>309</v>
      </c>
      <c r="L33" s="119" t="str">
        <f t="shared" si="0"/>
        <v/>
      </c>
      <c r="M33" s="120"/>
    </row>
    <row r="34" spans="1:13" s="121" customFormat="1" ht="28" x14ac:dyDescent="0.2">
      <c r="A34" s="116" t="s">
        <v>303</v>
      </c>
      <c r="B34" s="114" t="s">
        <v>894</v>
      </c>
      <c r="C34" s="114" t="s">
        <v>1015</v>
      </c>
      <c r="D34" s="117" t="s">
        <v>1084</v>
      </c>
      <c r="E34" s="118" t="s">
        <v>683</v>
      </c>
      <c r="F34" s="118" t="s">
        <v>309</v>
      </c>
      <c r="G34" s="69"/>
      <c r="H34" s="110" t="s">
        <v>311</v>
      </c>
      <c r="I34" s="115" t="s">
        <v>1108</v>
      </c>
      <c r="J34" s="111" t="s">
        <v>311</v>
      </c>
      <c r="K34" s="110" t="s">
        <v>309</v>
      </c>
      <c r="L34" s="119" t="str">
        <f t="shared" si="0"/>
        <v/>
      </c>
      <c r="M34" s="120"/>
    </row>
    <row r="35" spans="1:13" s="121" customFormat="1" ht="28" x14ac:dyDescent="0.2">
      <c r="A35" s="116" t="s">
        <v>303</v>
      </c>
      <c r="B35" s="114" t="s">
        <v>894</v>
      </c>
      <c r="C35" s="114" t="s">
        <v>1015</v>
      </c>
      <c r="D35" s="117" t="s">
        <v>1109</v>
      </c>
      <c r="E35" s="118" t="s">
        <v>1082</v>
      </c>
      <c r="F35" s="118" t="s">
        <v>309</v>
      </c>
      <c r="G35" s="69"/>
      <c r="H35" s="110" t="s">
        <v>311</v>
      </c>
      <c r="I35" s="115" t="s">
        <v>1108</v>
      </c>
      <c r="J35" s="111" t="s">
        <v>311</v>
      </c>
      <c r="K35" s="110" t="s">
        <v>309</v>
      </c>
      <c r="L35" s="119" t="str">
        <f t="shared" si="0"/>
        <v/>
      </c>
      <c r="M35" s="120"/>
    </row>
    <row r="36" spans="1:13" s="121" customFormat="1" ht="28" x14ac:dyDescent="0.2">
      <c r="A36" s="116" t="s">
        <v>303</v>
      </c>
      <c r="B36" s="114" t="s">
        <v>894</v>
      </c>
      <c r="C36" s="114" t="s">
        <v>1015</v>
      </c>
      <c r="D36" s="117" t="s">
        <v>1110</v>
      </c>
      <c r="E36" s="118" t="s">
        <v>1082</v>
      </c>
      <c r="F36" s="118" t="s">
        <v>309</v>
      </c>
      <c r="G36" s="69"/>
      <c r="H36" s="110" t="s">
        <v>311</v>
      </c>
      <c r="I36" s="115" t="s">
        <v>1106</v>
      </c>
      <c r="J36" s="111" t="s">
        <v>311</v>
      </c>
      <c r="K36" s="110" t="s">
        <v>309</v>
      </c>
      <c r="L36" s="119" t="str">
        <f t="shared" si="0"/>
        <v/>
      </c>
      <c r="M36" s="120"/>
    </row>
    <row r="37" spans="1:13" s="121" customFormat="1" ht="28" x14ac:dyDescent="0.2">
      <c r="A37" s="116" t="s">
        <v>303</v>
      </c>
      <c r="B37" s="114" t="s">
        <v>894</v>
      </c>
      <c r="C37" s="114" t="s">
        <v>1111</v>
      </c>
      <c r="D37" s="117" t="s">
        <v>1112</v>
      </c>
      <c r="E37" s="118" t="s">
        <v>1082</v>
      </c>
      <c r="F37" s="118" t="s">
        <v>311</v>
      </c>
      <c r="G37" s="69"/>
      <c r="H37" s="110" t="s">
        <v>311</v>
      </c>
      <c r="I37" s="115" t="s">
        <v>848</v>
      </c>
      <c r="J37" s="111" t="s">
        <v>311</v>
      </c>
      <c r="K37" s="110" t="s">
        <v>309</v>
      </c>
      <c r="L37" s="119" t="s">
        <v>1722</v>
      </c>
      <c r="M37" s="120"/>
    </row>
    <row r="38" spans="1:13" s="121" customFormat="1" ht="28" x14ac:dyDescent="0.2">
      <c r="A38" s="116" t="s">
        <v>303</v>
      </c>
      <c r="B38" s="114" t="s">
        <v>894</v>
      </c>
      <c r="C38" s="114" t="s">
        <v>1111</v>
      </c>
      <c r="D38" s="117" t="s">
        <v>1113</v>
      </c>
      <c r="E38" s="118" t="s">
        <v>1082</v>
      </c>
      <c r="F38" s="118" t="s">
        <v>311</v>
      </c>
      <c r="G38" s="69"/>
      <c r="H38" s="110" t="s">
        <v>311</v>
      </c>
      <c r="I38" s="115" t="s">
        <v>848</v>
      </c>
      <c r="J38" s="111" t="s">
        <v>311</v>
      </c>
      <c r="K38" s="110" t="s">
        <v>309</v>
      </c>
      <c r="L38" s="119" t="s">
        <v>1722</v>
      </c>
      <c r="M38" s="120"/>
    </row>
    <row r="39" spans="1:13" s="121" customFormat="1" ht="28" x14ac:dyDescent="0.2">
      <c r="A39" s="116" t="s">
        <v>303</v>
      </c>
      <c r="B39" s="114" t="s">
        <v>894</v>
      </c>
      <c r="C39" s="114" t="s">
        <v>1111</v>
      </c>
      <c r="D39" s="117" t="s">
        <v>1114</v>
      </c>
      <c r="E39" s="118" t="s">
        <v>1082</v>
      </c>
      <c r="F39" s="118" t="s">
        <v>311</v>
      </c>
      <c r="G39" s="69"/>
      <c r="H39" s="110" t="s">
        <v>311</v>
      </c>
      <c r="I39" s="115" t="s">
        <v>848</v>
      </c>
      <c r="J39" s="111" t="s">
        <v>311</v>
      </c>
      <c r="K39" s="110" t="s">
        <v>309</v>
      </c>
      <c r="L39" s="119" t="s">
        <v>1722</v>
      </c>
      <c r="M39" s="120"/>
    </row>
    <row r="40" spans="1:13" s="121" customFormat="1" ht="28" x14ac:dyDescent="0.2">
      <c r="A40" s="116" t="s">
        <v>303</v>
      </c>
      <c r="B40" s="114" t="s">
        <v>894</v>
      </c>
      <c r="C40" s="114" t="s">
        <v>1111</v>
      </c>
      <c r="D40" s="117" t="s">
        <v>1115</v>
      </c>
      <c r="E40" s="118" t="s">
        <v>1082</v>
      </c>
      <c r="F40" s="118" t="s">
        <v>311</v>
      </c>
      <c r="G40" s="69"/>
      <c r="H40" s="110" t="s">
        <v>311</v>
      </c>
      <c r="I40" s="115" t="s">
        <v>848</v>
      </c>
      <c r="J40" s="111" t="s">
        <v>311</v>
      </c>
      <c r="K40" s="110" t="s">
        <v>309</v>
      </c>
      <c r="L40" s="119" t="s">
        <v>1722</v>
      </c>
      <c r="M40" s="120"/>
    </row>
    <row r="41" spans="1:13" s="121" customFormat="1" ht="28" x14ac:dyDescent="0.2">
      <c r="A41" s="116" t="s">
        <v>303</v>
      </c>
      <c r="B41" s="114" t="s">
        <v>894</v>
      </c>
      <c r="C41" s="114" t="s">
        <v>1111</v>
      </c>
      <c r="D41" s="117" t="s">
        <v>1116</v>
      </c>
      <c r="E41" s="118" t="s">
        <v>1082</v>
      </c>
      <c r="F41" s="118" t="s">
        <v>311</v>
      </c>
      <c r="G41" s="69"/>
      <c r="H41" s="110" t="s">
        <v>311</v>
      </c>
      <c r="I41" s="115" t="s">
        <v>848</v>
      </c>
      <c r="J41" s="111" t="s">
        <v>311</v>
      </c>
      <c r="K41" s="110" t="s">
        <v>309</v>
      </c>
      <c r="L41" s="119" t="s">
        <v>1722</v>
      </c>
      <c r="M41" s="120"/>
    </row>
    <row r="42" spans="1:13" s="121" customFormat="1" ht="28" x14ac:dyDescent="0.2">
      <c r="A42" s="116" t="s">
        <v>303</v>
      </c>
      <c r="B42" s="114" t="s">
        <v>894</v>
      </c>
      <c r="C42" s="114" t="s">
        <v>1111</v>
      </c>
      <c r="D42" s="117" t="s">
        <v>1117</v>
      </c>
      <c r="E42" s="118" t="s">
        <v>1082</v>
      </c>
      <c r="F42" s="118" t="s">
        <v>311</v>
      </c>
      <c r="G42" s="69"/>
      <c r="H42" s="110" t="s">
        <v>311</v>
      </c>
      <c r="I42" s="115" t="s">
        <v>848</v>
      </c>
      <c r="J42" s="111" t="s">
        <v>311</v>
      </c>
      <c r="K42" s="110" t="s">
        <v>309</v>
      </c>
      <c r="L42" s="119" t="s">
        <v>1722</v>
      </c>
      <c r="M42" s="120"/>
    </row>
    <row r="43" spans="1:13" s="121" customFormat="1" ht="28" x14ac:dyDescent="0.2">
      <c r="A43" s="116" t="s">
        <v>303</v>
      </c>
      <c r="B43" s="114" t="s">
        <v>894</v>
      </c>
      <c r="C43" s="114" t="s">
        <v>1111</v>
      </c>
      <c r="D43" s="117" t="s">
        <v>1118</v>
      </c>
      <c r="E43" s="118" t="s">
        <v>1082</v>
      </c>
      <c r="F43" s="118" t="s">
        <v>311</v>
      </c>
      <c r="G43" s="69"/>
      <c r="H43" s="110" t="s">
        <v>311</v>
      </c>
      <c r="I43" s="115" t="s">
        <v>848</v>
      </c>
      <c r="J43" s="111" t="s">
        <v>311</v>
      </c>
      <c r="K43" s="110" t="s">
        <v>309</v>
      </c>
      <c r="L43" s="119" t="s">
        <v>1722</v>
      </c>
      <c r="M43" s="120"/>
    </row>
    <row r="44" spans="1:13" s="121" customFormat="1" ht="28" x14ac:dyDescent="0.2">
      <c r="A44" s="116" t="s">
        <v>303</v>
      </c>
      <c r="B44" s="114" t="s">
        <v>894</v>
      </c>
      <c r="C44" s="114" t="s">
        <v>1111</v>
      </c>
      <c r="D44" s="117" t="s">
        <v>1119</v>
      </c>
      <c r="E44" s="118" t="s">
        <v>1082</v>
      </c>
      <c r="F44" s="118" t="s">
        <v>311</v>
      </c>
      <c r="G44" s="69"/>
      <c r="H44" s="110" t="s">
        <v>311</v>
      </c>
      <c r="I44" s="115" t="s">
        <v>848</v>
      </c>
      <c r="J44" s="111" t="s">
        <v>311</v>
      </c>
      <c r="K44" s="110" t="s">
        <v>309</v>
      </c>
      <c r="L44" s="119" t="s">
        <v>1722</v>
      </c>
      <c r="M44" s="120"/>
    </row>
    <row r="45" spans="1:13" s="121" customFormat="1" ht="28" x14ac:dyDescent="0.2">
      <c r="A45" s="116" t="s">
        <v>303</v>
      </c>
      <c r="B45" s="114" t="s">
        <v>894</v>
      </c>
      <c r="C45" s="114" t="s">
        <v>1111</v>
      </c>
      <c r="D45" s="117" t="s">
        <v>1120</v>
      </c>
      <c r="E45" s="118" t="s">
        <v>1082</v>
      </c>
      <c r="F45" s="118" t="s">
        <v>311</v>
      </c>
      <c r="G45" s="69"/>
      <c r="H45" s="110" t="s">
        <v>311</v>
      </c>
      <c r="I45" s="115" t="s">
        <v>848</v>
      </c>
      <c r="J45" s="111" t="s">
        <v>311</v>
      </c>
      <c r="K45" s="110" t="s">
        <v>309</v>
      </c>
      <c r="L45" s="119" t="s">
        <v>1722</v>
      </c>
      <c r="M45" s="120"/>
    </row>
    <row r="46" spans="1:13" s="121" customFormat="1" ht="28" x14ac:dyDescent="0.2">
      <c r="A46" s="116" t="s">
        <v>303</v>
      </c>
      <c r="B46" s="114" t="s">
        <v>894</v>
      </c>
      <c r="C46" s="114" t="s">
        <v>1111</v>
      </c>
      <c r="D46" s="117" t="s">
        <v>1121</v>
      </c>
      <c r="E46" s="118" t="s">
        <v>1082</v>
      </c>
      <c r="F46" s="118" t="s">
        <v>309</v>
      </c>
      <c r="G46" s="69"/>
      <c r="H46" s="110" t="s">
        <v>311</v>
      </c>
      <c r="I46" s="115" t="s">
        <v>848</v>
      </c>
      <c r="J46" s="111" t="s">
        <v>311</v>
      </c>
      <c r="K46" s="110" t="s">
        <v>309</v>
      </c>
      <c r="L46" s="119" t="s">
        <v>1722</v>
      </c>
      <c r="M46" s="120"/>
    </row>
    <row r="47" spans="1:13" s="121" customFormat="1" ht="29" x14ac:dyDescent="0.2">
      <c r="A47" s="116" t="s">
        <v>303</v>
      </c>
      <c r="B47" s="114" t="s">
        <v>894</v>
      </c>
      <c r="C47" s="114" t="s">
        <v>1111</v>
      </c>
      <c r="D47" s="117" t="s">
        <v>1122</v>
      </c>
      <c r="E47" s="118" t="s">
        <v>683</v>
      </c>
      <c r="F47" s="118" t="s">
        <v>309</v>
      </c>
      <c r="G47" s="69"/>
      <c r="H47" s="110" t="s">
        <v>309</v>
      </c>
      <c r="I47" s="115" t="s">
        <v>1123</v>
      </c>
      <c r="J47" s="111"/>
      <c r="K47" s="110" t="s">
        <v>309</v>
      </c>
      <c r="L47" s="119" t="s">
        <v>808</v>
      </c>
      <c r="M47" s="120" t="s">
        <v>2015</v>
      </c>
    </row>
    <row r="48" spans="1:13" s="121" customFormat="1" ht="29" x14ac:dyDescent="0.2">
      <c r="A48" s="116" t="s">
        <v>303</v>
      </c>
      <c r="B48" s="114" t="s">
        <v>894</v>
      </c>
      <c r="C48" s="114" t="s">
        <v>1111</v>
      </c>
      <c r="D48" s="117" t="s">
        <v>1124</v>
      </c>
      <c r="E48" s="118" t="s">
        <v>683</v>
      </c>
      <c r="F48" s="118" t="s">
        <v>309</v>
      </c>
      <c r="G48" s="69"/>
      <c r="H48" s="110" t="s">
        <v>309</v>
      </c>
      <c r="I48" s="115" t="s">
        <v>1123</v>
      </c>
      <c r="J48" s="111"/>
      <c r="K48" s="110" t="s">
        <v>309</v>
      </c>
      <c r="L48" s="119" t="s">
        <v>808</v>
      </c>
      <c r="M48" s="120" t="s">
        <v>2015</v>
      </c>
    </row>
    <row r="49" spans="1:13" s="121" customFormat="1" ht="28" x14ac:dyDescent="0.2">
      <c r="A49" s="116" t="s">
        <v>303</v>
      </c>
      <c r="B49" s="114" t="s">
        <v>894</v>
      </c>
      <c r="C49" s="114" t="s">
        <v>1111</v>
      </c>
      <c r="D49" s="117" t="s">
        <v>1125</v>
      </c>
      <c r="E49" s="118" t="s">
        <v>683</v>
      </c>
      <c r="F49" s="118" t="s">
        <v>309</v>
      </c>
      <c r="G49" s="69"/>
      <c r="H49" s="110" t="s">
        <v>311</v>
      </c>
      <c r="I49" s="115" t="s">
        <v>916</v>
      </c>
      <c r="J49" s="111" t="s">
        <v>311</v>
      </c>
      <c r="K49" s="110" t="s">
        <v>309</v>
      </c>
      <c r="L49" s="119" t="s">
        <v>1722</v>
      </c>
      <c r="M49" s="120"/>
    </row>
    <row r="50" spans="1:13" s="121" customFormat="1" ht="28" x14ac:dyDescent="0.2">
      <c r="A50" s="116" t="s">
        <v>303</v>
      </c>
      <c r="B50" s="114" t="s">
        <v>894</v>
      </c>
      <c r="C50" s="114" t="s">
        <v>1111</v>
      </c>
      <c r="D50" s="117" t="s">
        <v>1126</v>
      </c>
      <c r="E50" s="118" t="s">
        <v>683</v>
      </c>
      <c r="F50" s="118" t="s">
        <v>309</v>
      </c>
      <c r="G50" s="69"/>
      <c r="H50" s="110" t="s">
        <v>311</v>
      </c>
      <c r="I50" s="115" t="s">
        <v>1127</v>
      </c>
      <c r="J50" s="111" t="s">
        <v>311</v>
      </c>
      <c r="K50" s="110" t="s">
        <v>309</v>
      </c>
      <c r="L50" s="119" t="s">
        <v>1722</v>
      </c>
      <c r="M50" s="120"/>
    </row>
    <row r="51" spans="1:13" s="121" customFormat="1" ht="29" x14ac:dyDescent="0.2">
      <c r="A51" s="116" t="s">
        <v>303</v>
      </c>
      <c r="B51" s="114" t="s">
        <v>894</v>
      </c>
      <c r="C51" s="114" t="s">
        <v>1111</v>
      </c>
      <c r="D51" s="117" t="s">
        <v>1128</v>
      </c>
      <c r="E51" s="118" t="s">
        <v>683</v>
      </c>
      <c r="F51" s="118" t="s">
        <v>309</v>
      </c>
      <c r="G51" s="69"/>
      <c r="H51" s="110" t="s">
        <v>309</v>
      </c>
      <c r="I51" s="115"/>
      <c r="J51" s="111"/>
      <c r="K51" s="110"/>
      <c r="L51" s="119" t="s">
        <v>808</v>
      </c>
      <c r="M51" s="120" t="s">
        <v>2015</v>
      </c>
    </row>
    <row r="52" spans="1:13" s="121" customFormat="1" ht="28" x14ac:dyDescent="0.2">
      <c r="A52" s="116" t="s">
        <v>303</v>
      </c>
      <c r="B52" s="114" t="s">
        <v>894</v>
      </c>
      <c r="C52" s="114" t="s">
        <v>1111</v>
      </c>
      <c r="D52" s="117" t="s">
        <v>1129</v>
      </c>
      <c r="E52" s="118" t="s">
        <v>683</v>
      </c>
      <c r="F52" s="118" t="s">
        <v>309</v>
      </c>
      <c r="G52" s="69"/>
      <c r="H52" s="110" t="s">
        <v>311</v>
      </c>
      <c r="I52" s="115" t="s">
        <v>985</v>
      </c>
      <c r="J52" s="111"/>
      <c r="K52" s="110" t="s">
        <v>309</v>
      </c>
      <c r="L52" s="119" t="s">
        <v>1722</v>
      </c>
      <c r="M52" s="120"/>
    </row>
    <row r="53" spans="1:13" s="121" customFormat="1" ht="42" x14ac:dyDescent="0.2">
      <c r="A53" s="116" t="s">
        <v>303</v>
      </c>
      <c r="B53" s="114" t="s">
        <v>1130</v>
      </c>
      <c r="C53" s="114" t="s">
        <v>918</v>
      </c>
      <c r="D53" s="117" t="s">
        <v>1131</v>
      </c>
      <c r="E53" s="118" t="s">
        <v>1082</v>
      </c>
      <c r="F53" s="118" t="s">
        <v>311</v>
      </c>
      <c r="G53" s="69"/>
      <c r="H53" s="110" t="s">
        <v>311</v>
      </c>
      <c r="I53" s="115" t="s">
        <v>848</v>
      </c>
      <c r="J53" s="111" t="s">
        <v>311</v>
      </c>
      <c r="K53" s="110" t="s">
        <v>309</v>
      </c>
      <c r="L53" s="119" t="str">
        <f t="shared" si="0"/>
        <v/>
      </c>
      <c r="M53" s="120"/>
    </row>
    <row r="54" spans="1:13" s="121" customFormat="1" ht="42" x14ac:dyDescent="0.2">
      <c r="A54" s="116" t="s">
        <v>303</v>
      </c>
      <c r="B54" s="114" t="s">
        <v>1130</v>
      </c>
      <c r="C54" s="114" t="s">
        <v>918</v>
      </c>
      <c r="D54" s="117" t="s">
        <v>1132</v>
      </c>
      <c r="E54" s="118" t="s">
        <v>1082</v>
      </c>
      <c r="F54" s="118" t="s">
        <v>311</v>
      </c>
      <c r="G54" s="69"/>
      <c r="H54" s="110" t="s">
        <v>311</v>
      </c>
      <c r="I54" s="115" t="s">
        <v>848</v>
      </c>
      <c r="J54" s="111" t="s">
        <v>311</v>
      </c>
      <c r="K54" s="110" t="s">
        <v>309</v>
      </c>
      <c r="L54" s="119" t="str">
        <f t="shared" si="0"/>
        <v/>
      </c>
      <c r="M54" s="120"/>
    </row>
    <row r="55" spans="1:13" s="121" customFormat="1" ht="42" x14ac:dyDescent="0.2">
      <c r="A55" s="116" t="s">
        <v>303</v>
      </c>
      <c r="B55" s="114" t="s">
        <v>1130</v>
      </c>
      <c r="C55" s="114" t="s">
        <v>918</v>
      </c>
      <c r="D55" s="117" t="s">
        <v>1133</v>
      </c>
      <c r="E55" s="118" t="s">
        <v>1082</v>
      </c>
      <c r="F55" s="118" t="s">
        <v>311</v>
      </c>
      <c r="G55" s="69"/>
      <c r="H55" s="110" t="s">
        <v>311</v>
      </c>
      <c r="I55" s="115" t="s">
        <v>848</v>
      </c>
      <c r="J55" s="111" t="s">
        <v>311</v>
      </c>
      <c r="K55" s="110" t="s">
        <v>309</v>
      </c>
      <c r="L55" s="119" t="str">
        <f t="shared" si="0"/>
        <v/>
      </c>
      <c r="M55" s="120"/>
    </row>
    <row r="56" spans="1:13" s="121" customFormat="1" ht="42" x14ac:dyDescent="0.2">
      <c r="A56" s="116" t="s">
        <v>303</v>
      </c>
      <c r="B56" s="114" t="s">
        <v>1130</v>
      </c>
      <c r="C56" s="114" t="s">
        <v>918</v>
      </c>
      <c r="D56" s="117" t="s">
        <v>1134</v>
      </c>
      <c r="E56" s="118" t="s">
        <v>683</v>
      </c>
      <c r="F56" s="118" t="s">
        <v>309</v>
      </c>
      <c r="G56" s="69"/>
      <c r="H56" s="110" t="s">
        <v>311</v>
      </c>
      <c r="I56" s="115" t="s">
        <v>1135</v>
      </c>
      <c r="J56" s="111" t="s">
        <v>311</v>
      </c>
      <c r="K56" s="110" t="s">
        <v>309</v>
      </c>
      <c r="L56" s="119" t="str">
        <f t="shared" si="0"/>
        <v/>
      </c>
      <c r="M56" s="120"/>
    </row>
    <row r="57" spans="1:13" s="121" customFormat="1" ht="42" x14ac:dyDescent="0.2">
      <c r="A57" s="116" t="s">
        <v>303</v>
      </c>
      <c r="B57" s="114" t="s">
        <v>1130</v>
      </c>
      <c r="C57" s="114" t="s">
        <v>918</v>
      </c>
      <c r="D57" s="117" t="s">
        <v>1125</v>
      </c>
      <c r="E57" s="118" t="s">
        <v>683</v>
      </c>
      <c r="F57" s="118" t="s">
        <v>309</v>
      </c>
      <c r="G57" s="69"/>
      <c r="H57" s="110" t="s">
        <v>311</v>
      </c>
      <c r="I57" s="115" t="s">
        <v>916</v>
      </c>
      <c r="J57" s="111" t="s">
        <v>311</v>
      </c>
      <c r="K57" s="110" t="s">
        <v>309</v>
      </c>
      <c r="L57" s="119" t="str">
        <f t="shared" si="0"/>
        <v/>
      </c>
      <c r="M57" s="120"/>
    </row>
    <row r="58" spans="1:13" s="121" customFormat="1" ht="28" x14ac:dyDescent="0.2">
      <c r="A58" s="116" t="s">
        <v>303</v>
      </c>
      <c r="B58" s="114" t="s">
        <v>1136</v>
      </c>
      <c r="C58" s="114" t="s">
        <v>924</v>
      </c>
      <c r="D58" s="117" t="s">
        <v>1137</v>
      </c>
      <c r="E58" s="118" t="s">
        <v>1082</v>
      </c>
      <c r="F58" s="118" t="s">
        <v>311</v>
      </c>
      <c r="G58" s="69"/>
      <c r="H58" s="110" t="s">
        <v>311</v>
      </c>
      <c r="I58" s="115" t="s">
        <v>848</v>
      </c>
      <c r="J58" s="111" t="s">
        <v>311</v>
      </c>
      <c r="K58" s="110" t="s">
        <v>309</v>
      </c>
      <c r="L58" s="119" t="str">
        <f t="shared" si="0"/>
        <v/>
      </c>
      <c r="M58" s="120"/>
    </row>
    <row r="59" spans="1:13" s="121" customFormat="1" ht="28" x14ac:dyDescent="0.2">
      <c r="A59" s="116" t="s">
        <v>303</v>
      </c>
      <c r="B59" s="114" t="s">
        <v>1136</v>
      </c>
      <c r="C59" s="114" t="s">
        <v>924</v>
      </c>
      <c r="D59" s="117" t="s">
        <v>1138</v>
      </c>
      <c r="E59" s="118" t="s">
        <v>1082</v>
      </c>
      <c r="F59" s="118" t="s">
        <v>311</v>
      </c>
      <c r="G59" s="69"/>
      <c r="H59" s="110" t="s">
        <v>311</v>
      </c>
      <c r="I59" s="115" t="s">
        <v>848</v>
      </c>
      <c r="J59" s="111" t="s">
        <v>311</v>
      </c>
      <c r="K59" s="110" t="s">
        <v>309</v>
      </c>
      <c r="L59" s="119" t="str">
        <f t="shared" si="0"/>
        <v/>
      </c>
      <c r="M59" s="120"/>
    </row>
    <row r="60" spans="1:13" s="121" customFormat="1" ht="28" x14ac:dyDescent="0.2">
      <c r="A60" s="116" t="s">
        <v>303</v>
      </c>
      <c r="B60" s="114" t="s">
        <v>1136</v>
      </c>
      <c r="C60" s="114" t="s">
        <v>924</v>
      </c>
      <c r="D60" s="117" t="s">
        <v>1139</v>
      </c>
      <c r="E60" s="118" t="s">
        <v>1082</v>
      </c>
      <c r="F60" s="118" t="s">
        <v>311</v>
      </c>
      <c r="G60" s="69"/>
      <c r="H60" s="110" t="s">
        <v>311</v>
      </c>
      <c r="I60" s="115" t="s">
        <v>848</v>
      </c>
      <c r="J60" s="111" t="s">
        <v>311</v>
      </c>
      <c r="K60" s="110" t="s">
        <v>309</v>
      </c>
      <c r="L60" s="119" t="str">
        <f t="shared" si="0"/>
        <v/>
      </c>
      <c r="M60" s="120"/>
    </row>
    <row r="61" spans="1:13" s="121" customFormat="1" ht="28" x14ac:dyDescent="0.2">
      <c r="A61" s="116" t="s">
        <v>303</v>
      </c>
      <c r="B61" s="114" t="s">
        <v>1136</v>
      </c>
      <c r="C61" s="114" t="s">
        <v>924</v>
      </c>
      <c r="D61" s="117" t="s">
        <v>1140</v>
      </c>
      <c r="E61" s="118" t="s">
        <v>683</v>
      </c>
      <c r="F61" s="118" t="s">
        <v>309</v>
      </c>
      <c r="G61" s="69"/>
      <c r="H61" s="110" t="s">
        <v>311</v>
      </c>
      <c r="I61" s="115" t="s">
        <v>848</v>
      </c>
      <c r="J61" s="111" t="s">
        <v>309</v>
      </c>
      <c r="K61" s="110" t="s">
        <v>309</v>
      </c>
      <c r="L61" s="119" t="str">
        <f t="shared" si="0"/>
        <v/>
      </c>
      <c r="M61" s="120"/>
    </row>
    <row r="62" spans="1:13" s="121" customFormat="1" ht="28" x14ac:dyDescent="0.2">
      <c r="A62" s="116" t="s">
        <v>303</v>
      </c>
      <c r="B62" s="114" t="s">
        <v>1136</v>
      </c>
      <c r="C62" s="114" t="s">
        <v>924</v>
      </c>
      <c r="D62" s="117" t="s">
        <v>1084</v>
      </c>
      <c r="E62" s="118" t="s">
        <v>683</v>
      </c>
      <c r="F62" s="118" t="s">
        <v>309</v>
      </c>
      <c r="G62" s="69"/>
      <c r="H62" s="110" t="s">
        <v>311</v>
      </c>
      <c r="I62" s="115" t="s">
        <v>916</v>
      </c>
      <c r="J62" s="111" t="s">
        <v>309</v>
      </c>
      <c r="K62" s="110" t="s">
        <v>309</v>
      </c>
      <c r="L62" s="119" t="str">
        <f t="shared" si="0"/>
        <v/>
      </c>
      <c r="M62" s="120"/>
    </row>
    <row r="63" spans="1:13" s="121" customFormat="1" ht="28" x14ac:dyDescent="0.2">
      <c r="A63" s="116" t="s">
        <v>303</v>
      </c>
      <c r="B63" s="114" t="s">
        <v>1136</v>
      </c>
      <c r="C63" s="114" t="s">
        <v>924</v>
      </c>
      <c r="D63" s="117" t="s">
        <v>1141</v>
      </c>
      <c r="E63" s="118" t="s">
        <v>683</v>
      </c>
      <c r="F63" s="118" t="s">
        <v>309</v>
      </c>
      <c r="G63" s="69"/>
      <c r="H63" s="110" t="s">
        <v>311</v>
      </c>
      <c r="I63" s="115" t="s">
        <v>848</v>
      </c>
      <c r="J63" s="111" t="s">
        <v>311</v>
      </c>
      <c r="K63" s="110" t="s">
        <v>309</v>
      </c>
      <c r="L63" s="119" t="str">
        <f t="shared" si="0"/>
        <v/>
      </c>
      <c r="M63" s="120"/>
    </row>
    <row r="64" spans="1:13" s="121" customFormat="1" ht="28" x14ac:dyDescent="0.2">
      <c r="A64" s="116" t="s">
        <v>303</v>
      </c>
      <c r="B64" s="114" t="s">
        <v>1136</v>
      </c>
      <c r="C64" s="114" t="s">
        <v>924</v>
      </c>
      <c r="D64" s="117" t="s">
        <v>1142</v>
      </c>
      <c r="E64" s="118" t="s">
        <v>683</v>
      </c>
      <c r="F64" s="118" t="s">
        <v>309</v>
      </c>
      <c r="G64" s="69"/>
      <c r="H64" s="110" t="s">
        <v>311</v>
      </c>
      <c r="I64" s="115" t="s">
        <v>848</v>
      </c>
      <c r="J64" s="111" t="s">
        <v>311</v>
      </c>
      <c r="K64" s="110" t="s">
        <v>309</v>
      </c>
      <c r="L64" s="119" t="str">
        <f t="shared" si="0"/>
        <v/>
      </c>
      <c r="M64" s="120"/>
    </row>
    <row r="65" spans="1:13" s="121" customFormat="1" ht="28" x14ac:dyDescent="0.2">
      <c r="A65" s="116" t="s">
        <v>303</v>
      </c>
      <c r="B65" s="114" t="s">
        <v>1143</v>
      </c>
      <c r="C65" s="114" t="s">
        <v>951</v>
      </c>
      <c r="D65" s="117" t="s">
        <v>1090</v>
      </c>
      <c r="E65" s="118" t="s">
        <v>1082</v>
      </c>
      <c r="F65" s="118" t="s">
        <v>311</v>
      </c>
      <c r="G65" s="69"/>
      <c r="H65" s="110" t="s">
        <v>311</v>
      </c>
      <c r="I65" s="115" t="s">
        <v>1144</v>
      </c>
      <c r="J65" s="111" t="s">
        <v>311</v>
      </c>
      <c r="K65" s="110" t="s">
        <v>309</v>
      </c>
      <c r="L65" s="119" t="str">
        <f t="shared" si="0"/>
        <v/>
      </c>
      <c r="M65" s="120"/>
    </row>
    <row r="66" spans="1:13" s="121" customFormat="1" ht="28" x14ac:dyDescent="0.2">
      <c r="A66" s="116" t="s">
        <v>303</v>
      </c>
      <c r="B66" s="114" t="s">
        <v>1143</v>
      </c>
      <c r="C66" s="114" t="s">
        <v>951</v>
      </c>
      <c r="D66" s="117" t="s">
        <v>1145</v>
      </c>
      <c r="E66" s="118" t="s">
        <v>683</v>
      </c>
      <c r="F66" s="118" t="s">
        <v>309</v>
      </c>
      <c r="G66" s="69"/>
      <c r="H66" s="110" t="s">
        <v>311</v>
      </c>
      <c r="I66" s="115"/>
      <c r="J66" s="111"/>
      <c r="K66" s="110" t="s">
        <v>309</v>
      </c>
      <c r="L66" s="119" t="str">
        <f t="shared" si="0"/>
        <v/>
      </c>
      <c r="M66" s="120"/>
    </row>
    <row r="67" spans="1:13" s="121" customFormat="1" ht="28" x14ac:dyDescent="0.2">
      <c r="A67" s="116" t="s">
        <v>303</v>
      </c>
      <c r="B67" s="114" t="s">
        <v>1143</v>
      </c>
      <c r="C67" s="114" t="s">
        <v>951</v>
      </c>
      <c r="D67" s="117" t="s">
        <v>1083</v>
      </c>
      <c r="E67" s="118" t="s">
        <v>683</v>
      </c>
      <c r="F67" s="118" t="s">
        <v>309</v>
      </c>
      <c r="G67" s="69"/>
      <c r="H67" s="110" t="s">
        <v>311</v>
      </c>
      <c r="I67" s="115"/>
      <c r="J67" s="111"/>
      <c r="K67" s="110" t="s">
        <v>309</v>
      </c>
      <c r="L67" s="119" t="str">
        <f t="shared" si="0"/>
        <v/>
      </c>
      <c r="M67" s="120"/>
    </row>
    <row r="68" spans="1:13" s="121" customFormat="1" ht="28" x14ac:dyDescent="0.2">
      <c r="A68" s="116" t="s">
        <v>303</v>
      </c>
      <c r="B68" s="114" t="s">
        <v>958</v>
      </c>
      <c r="C68" s="114" t="s">
        <v>959</v>
      </c>
      <c r="D68" s="117" t="s">
        <v>1146</v>
      </c>
      <c r="E68" s="118" t="s">
        <v>1082</v>
      </c>
      <c r="F68" s="118" t="s">
        <v>311</v>
      </c>
      <c r="G68" s="69"/>
      <c r="H68" s="110" t="s">
        <v>311</v>
      </c>
      <c r="I68" s="115" t="s">
        <v>1087</v>
      </c>
      <c r="J68" s="111" t="s">
        <v>311</v>
      </c>
      <c r="K68" s="110" t="s">
        <v>309</v>
      </c>
      <c r="L68" s="119" t="str">
        <f t="shared" si="0"/>
        <v/>
      </c>
      <c r="M68" s="120"/>
    </row>
    <row r="69" spans="1:13" s="121" customFormat="1" ht="28" x14ac:dyDescent="0.2">
      <c r="A69" s="116" t="s">
        <v>303</v>
      </c>
      <c r="B69" s="114" t="s">
        <v>958</v>
      </c>
      <c r="C69" s="114" t="s">
        <v>959</v>
      </c>
      <c r="D69" s="117" t="s">
        <v>1147</v>
      </c>
      <c r="E69" s="118" t="s">
        <v>1082</v>
      </c>
      <c r="F69" s="118" t="s">
        <v>311</v>
      </c>
      <c r="G69" s="69"/>
      <c r="H69" s="110" t="s">
        <v>311</v>
      </c>
      <c r="I69" s="115" t="s">
        <v>1087</v>
      </c>
      <c r="J69" s="111" t="s">
        <v>311</v>
      </c>
      <c r="K69" s="110" t="s">
        <v>309</v>
      </c>
      <c r="L69" s="119" t="str">
        <f t="shared" ref="L69:L98" si="1">IF(OR(H69="Y",H69=""),"","x")</f>
        <v/>
      </c>
      <c r="M69" s="120"/>
    </row>
    <row r="70" spans="1:13" s="121" customFormat="1" ht="28" x14ac:dyDescent="0.2">
      <c r="A70" s="116" t="s">
        <v>303</v>
      </c>
      <c r="B70" s="114" t="s">
        <v>958</v>
      </c>
      <c r="C70" s="114" t="s">
        <v>959</v>
      </c>
      <c r="D70" s="117" t="s">
        <v>1148</v>
      </c>
      <c r="E70" s="118" t="s">
        <v>1082</v>
      </c>
      <c r="F70" s="118" t="s">
        <v>311</v>
      </c>
      <c r="G70" s="69"/>
      <c r="H70" s="110" t="s">
        <v>311</v>
      </c>
      <c r="I70" s="115" t="s">
        <v>1087</v>
      </c>
      <c r="J70" s="111" t="s">
        <v>311</v>
      </c>
      <c r="K70" s="110" t="s">
        <v>309</v>
      </c>
      <c r="L70" s="119" t="str">
        <f t="shared" si="1"/>
        <v/>
      </c>
      <c r="M70" s="120"/>
    </row>
    <row r="71" spans="1:13" s="121" customFormat="1" ht="29" x14ac:dyDescent="0.2">
      <c r="A71" s="116" t="s">
        <v>303</v>
      </c>
      <c r="B71" s="114" t="s">
        <v>958</v>
      </c>
      <c r="C71" s="114" t="s">
        <v>959</v>
      </c>
      <c r="D71" s="117" t="s">
        <v>1083</v>
      </c>
      <c r="E71" s="118" t="s">
        <v>683</v>
      </c>
      <c r="F71" s="118" t="s">
        <v>309</v>
      </c>
      <c r="G71" s="69"/>
      <c r="H71" s="110" t="s">
        <v>311</v>
      </c>
      <c r="I71" s="115" t="s">
        <v>1127</v>
      </c>
      <c r="J71" s="111" t="s">
        <v>309</v>
      </c>
      <c r="K71" s="110" t="s">
        <v>309</v>
      </c>
      <c r="L71" s="119" t="s">
        <v>1722</v>
      </c>
      <c r="M71" s="120" t="s">
        <v>1729</v>
      </c>
    </row>
    <row r="72" spans="1:13" s="121" customFormat="1" ht="57" x14ac:dyDescent="0.2">
      <c r="A72" s="116" t="s">
        <v>303</v>
      </c>
      <c r="B72" s="114" t="s">
        <v>980</v>
      </c>
      <c r="C72" s="114" t="s">
        <v>981</v>
      </c>
      <c r="D72" s="117" t="s">
        <v>1121</v>
      </c>
      <c r="E72" s="118" t="s">
        <v>1082</v>
      </c>
      <c r="F72" s="118" t="s">
        <v>309</v>
      </c>
      <c r="G72" s="69"/>
      <c r="H72" s="110" t="s">
        <v>1777</v>
      </c>
      <c r="I72" s="115" t="s">
        <v>985</v>
      </c>
      <c r="J72" s="111"/>
      <c r="K72" s="110" t="s">
        <v>309</v>
      </c>
      <c r="L72" s="119" t="s">
        <v>808</v>
      </c>
      <c r="M72" s="120" t="s">
        <v>2016</v>
      </c>
    </row>
    <row r="73" spans="1:13" s="121" customFormat="1" ht="43" x14ac:dyDescent="0.2">
      <c r="A73" s="116" t="s">
        <v>303</v>
      </c>
      <c r="B73" s="114" t="s">
        <v>980</v>
      </c>
      <c r="C73" s="114" t="s">
        <v>981</v>
      </c>
      <c r="D73" s="117" t="s">
        <v>1149</v>
      </c>
      <c r="E73" s="118" t="s">
        <v>1082</v>
      </c>
      <c r="F73" s="118" t="s">
        <v>309</v>
      </c>
      <c r="G73" s="69"/>
      <c r="H73" s="110" t="s">
        <v>309</v>
      </c>
      <c r="I73" s="115" t="s">
        <v>985</v>
      </c>
      <c r="J73" s="111"/>
      <c r="K73" s="110" t="s">
        <v>309</v>
      </c>
      <c r="L73" s="119" t="s">
        <v>808</v>
      </c>
      <c r="M73" s="120" t="s">
        <v>2017</v>
      </c>
    </row>
    <row r="74" spans="1:13" s="121" customFormat="1" ht="43" x14ac:dyDescent="0.2">
      <c r="A74" s="116" t="s">
        <v>303</v>
      </c>
      <c r="B74" s="114" t="s">
        <v>980</v>
      </c>
      <c r="C74" s="114" t="s">
        <v>981</v>
      </c>
      <c r="D74" s="117" t="s">
        <v>1124</v>
      </c>
      <c r="E74" s="118" t="s">
        <v>1082</v>
      </c>
      <c r="F74" s="118" t="s">
        <v>309</v>
      </c>
      <c r="G74" s="69"/>
      <c r="H74" s="110" t="s">
        <v>309</v>
      </c>
      <c r="I74" s="115" t="s">
        <v>1123</v>
      </c>
      <c r="J74" s="111"/>
      <c r="K74" s="110" t="s">
        <v>309</v>
      </c>
      <c r="L74" s="119" t="s">
        <v>808</v>
      </c>
      <c r="M74" s="120" t="s">
        <v>2017</v>
      </c>
    </row>
    <row r="75" spans="1:13" s="121" customFormat="1" ht="43" x14ac:dyDescent="0.2">
      <c r="A75" s="116" t="s">
        <v>303</v>
      </c>
      <c r="B75" s="114" t="s">
        <v>980</v>
      </c>
      <c r="C75" s="114" t="s">
        <v>981</v>
      </c>
      <c r="D75" s="117" t="s">
        <v>1129</v>
      </c>
      <c r="E75" s="118" t="s">
        <v>1082</v>
      </c>
      <c r="F75" s="118" t="s">
        <v>309</v>
      </c>
      <c r="G75" s="69"/>
      <c r="H75" s="110" t="s">
        <v>309</v>
      </c>
      <c r="I75" s="115" t="s">
        <v>1123</v>
      </c>
      <c r="J75" s="111"/>
      <c r="K75" s="110" t="s">
        <v>309</v>
      </c>
      <c r="L75" s="119" t="s">
        <v>808</v>
      </c>
      <c r="M75" s="120" t="s">
        <v>2017</v>
      </c>
    </row>
    <row r="76" spans="1:13" s="121" customFormat="1" ht="43" x14ac:dyDescent="0.2">
      <c r="A76" s="116" t="s">
        <v>303</v>
      </c>
      <c r="B76" s="114" t="s">
        <v>980</v>
      </c>
      <c r="C76" s="114" t="s">
        <v>981</v>
      </c>
      <c r="D76" s="117" t="s">
        <v>1122</v>
      </c>
      <c r="E76" s="118" t="s">
        <v>683</v>
      </c>
      <c r="F76" s="118" t="s">
        <v>309</v>
      </c>
      <c r="G76" s="69"/>
      <c r="H76" s="110" t="s">
        <v>309</v>
      </c>
      <c r="I76" s="115" t="s">
        <v>985</v>
      </c>
      <c r="J76" s="111"/>
      <c r="K76" s="110" t="s">
        <v>309</v>
      </c>
      <c r="L76" s="119" t="s">
        <v>808</v>
      </c>
      <c r="M76" s="120" t="s">
        <v>2017</v>
      </c>
    </row>
    <row r="77" spans="1:13" s="121" customFormat="1" ht="57" x14ac:dyDescent="0.2">
      <c r="A77" s="116" t="s">
        <v>303</v>
      </c>
      <c r="B77" s="114" t="s">
        <v>980</v>
      </c>
      <c r="C77" s="114" t="s">
        <v>981</v>
      </c>
      <c r="D77" s="117" t="s">
        <v>1125</v>
      </c>
      <c r="E77" s="118" t="s">
        <v>683</v>
      </c>
      <c r="F77" s="118" t="s">
        <v>309</v>
      </c>
      <c r="G77" s="69"/>
      <c r="H77" s="110" t="s">
        <v>1777</v>
      </c>
      <c r="I77" s="115" t="s">
        <v>916</v>
      </c>
      <c r="J77" s="111"/>
      <c r="K77" s="110" t="s">
        <v>309</v>
      </c>
      <c r="L77" s="119" t="s">
        <v>808</v>
      </c>
      <c r="M77" s="120" t="s">
        <v>2016</v>
      </c>
    </row>
    <row r="78" spans="1:13" s="121" customFormat="1" ht="57" x14ac:dyDescent="0.2">
      <c r="A78" s="116" t="s">
        <v>303</v>
      </c>
      <c r="B78" s="114" t="s">
        <v>980</v>
      </c>
      <c r="C78" s="114" t="s">
        <v>981</v>
      </c>
      <c r="D78" s="117" t="s">
        <v>1126</v>
      </c>
      <c r="E78" s="118" t="s">
        <v>683</v>
      </c>
      <c r="F78" s="118" t="s">
        <v>309</v>
      </c>
      <c r="G78" s="69"/>
      <c r="H78" s="110" t="s">
        <v>1777</v>
      </c>
      <c r="I78" s="115" t="s">
        <v>1127</v>
      </c>
      <c r="J78" s="111" t="s">
        <v>311</v>
      </c>
      <c r="K78" s="110" t="s">
        <v>309</v>
      </c>
      <c r="L78" s="119" t="s">
        <v>808</v>
      </c>
      <c r="M78" s="120" t="s">
        <v>2016</v>
      </c>
    </row>
    <row r="79" spans="1:13" s="121" customFormat="1" ht="29" x14ac:dyDescent="0.2">
      <c r="A79" s="116" t="s">
        <v>303</v>
      </c>
      <c r="B79" s="114" t="s">
        <v>980</v>
      </c>
      <c r="C79" s="114" t="s">
        <v>981</v>
      </c>
      <c r="D79" s="117" t="s">
        <v>1128</v>
      </c>
      <c r="E79" s="118" t="s">
        <v>683</v>
      </c>
      <c r="F79" s="118" t="s">
        <v>309</v>
      </c>
      <c r="G79" s="69"/>
      <c r="H79" s="110" t="s">
        <v>309</v>
      </c>
      <c r="I79" s="115"/>
      <c r="J79" s="111"/>
      <c r="K79" s="110"/>
      <c r="L79" s="119" t="s">
        <v>808</v>
      </c>
      <c r="M79" s="120" t="s">
        <v>1778</v>
      </c>
    </row>
    <row r="80" spans="1:13" s="121" customFormat="1" ht="28" x14ac:dyDescent="0.2">
      <c r="A80" s="116" t="s">
        <v>303</v>
      </c>
      <c r="B80" s="114" t="s">
        <v>988</v>
      </c>
      <c r="C80" s="114" t="s">
        <v>989</v>
      </c>
      <c r="D80" s="117" t="s">
        <v>1150</v>
      </c>
      <c r="E80" s="118" t="s">
        <v>1082</v>
      </c>
      <c r="F80" s="118" t="s">
        <v>309</v>
      </c>
      <c r="G80" s="69"/>
      <c r="H80" s="110" t="s">
        <v>311</v>
      </c>
      <c r="I80" s="115" t="s">
        <v>1151</v>
      </c>
      <c r="J80" s="111"/>
      <c r="K80" s="110" t="s">
        <v>309</v>
      </c>
      <c r="L80" s="119" t="str">
        <f t="shared" si="1"/>
        <v/>
      </c>
      <c r="M80" s="120"/>
    </row>
    <row r="81" spans="1:13" s="121" customFormat="1" ht="28" x14ac:dyDescent="0.2">
      <c r="A81" s="116" t="s">
        <v>303</v>
      </c>
      <c r="B81" s="114" t="s">
        <v>988</v>
      </c>
      <c r="C81" s="114" t="s">
        <v>989</v>
      </c>
      <c r="D81" s="117" t="s">
        <v>1152</v>
      </c>
      <c r="E81" s="118" t="s">
        <v>1082</v>
      </c>
      <c r="F81" s="118" t="s">
        <v>309</v>
      </c>
      <c r="G81" s="69"/>
      <c r="H81" s="110" t="s">
        <v>311</v>
      </c>
      <c r="I81" s="115" t="s">
        <v>1151</v>
      </c>
      <c r="J81" s="111"/>
      <c r="K81" s="110" t="s">
        <v>309</v>
      </c>
      <c r="L81" s="119" t="str">
        <f t="shared" si="1"/>
        <v/>
      </c>
      <c r="M81" s="120"/>
    </row>
    <row r="82" spans="1:13" s="121" customFormat="1" ht="28" x14ac:dyDescent="0.2">
      <c r="A82" s="116" t="s">
        <v>303</v>
      </c>
      <c r="B82" s="114" t="s">
        <v>988</v>
      </c>
      <c r="C82" s="114" t="s">
        <v>989</v>
      </c>
      <c r="D82" s="117" t="s">
        <v>1134</v>
      </c>
      <c r="E82" s="118" t="s">
        <v>683</v>
      </c>
      <c r="F82" s="118" t="s">
        <v>309</v>
      </c>
      <c r="G82" s="69"/>
      <c r="H82" s="110" t="s">
        <v>311</v>
      </c>
      <c r="I82" s="115" t="s">
        <v>1135</v>
      </c>
      <c r="J82" s="111" t="s">
        <v>311</v>
      </c>
      <c r="K82" s="110" t="s">
        <v>309</v>
      </c>
      <c r="L82" s="119" t="str">
        <f t="shared" si="1"/>
        <v/>
      </c>
      <c r="M82" s="120"/>
    </row>
    <row r="83" spans="1:13" s="121" customFormat="1" ht="28" x14ac:dyDescent="0.2">
      <c r="A83" s="116" t="s">
        <v>303</v>
      </c>
      <c r="B83" s="114" t="s">
        <v>988</v>
      </c>
      <c r="C83" s="114" t="s">
        <v>989</v>
      </c>
      <c r="D83" s="117" t="s">
        <v>1125</v>
      </c>
      <c r="E83" s="118" t="s">
        <v>683</v>
      </c>
      <c r="F83" s="118" t="s">
        <v>309</v>
      </c>
      <c r="G83" s="69"/>
      <c r="H83" s="110" t="s">
        <v>311</v>
      </c>
      <c r="I83" s="115" t="s">
        <v>1151</v>
      </c>
      <c r="J83" s="111"/>
      <c r="K83" s="110" t="s">
        <v>309</v>
      </c>
      <c r="L83" s="119" t="str">
        <f t="shared" si="1"/>
        <v/>
      </c>
      <c r="M83" s="120"/>
    </row>
    <row r="84" spans="1:13" s="121" customFormat="1" ht="98" x14ac:dyDescent="0.2">
      <c r="A84" s="116" t="s">
        <v>303</v>
      </c>
      <c r="B84" s="114" t="s">
        <v>992</v>
      </c>
      <c r="C84" s="114" t="s">
        <v>993</v>
      </c>
      <c r="D84" s="117" t="s">
        <v>1153</v>
      </c>
      <c r="E84" s="118" t="s">
        <v>1082</v>
      </c>
      <c r="F84" s="118" t="s">
        <v>311</v>
      </c>
      <c r="G84" s="69" t="s">
        <v>1154</v>
      </c>
      <c r="H84" s="110" t="s">
        <v>309</v>
      </c>
      <c r="I84" s="115"/>
      <c r="J84" s="111"/>
      <c r="K84" s="110"/>
      <c r="L84" s="119" t="s">
        <v>808</v>
      </c>
      <c r="M84" s="372" t="s">
        <v>1731</v>
      </c>
    </row>
    <row r="85" spans="1:13" s="121" customFormat="1" ht="98" x14ac:dyDescent="0.2">
      <c r="A85" s="116" t="s">
        <v>303</v>
      </c>
      <c r="B85" s="114" t="s">
        <v>992</v>
      </c>
      <c r="C85" s="114" t="s">
        <v>993</v>
      </c>
      <c r="D85" s="117" t="s">
        <v>1155</v>
      </c>
      <c r="E85" s="118" t="s">
        <v>1082</v>
      </c>
      <c r="F85" s="118" t="s">
        <v>311</v>
      </c>
      <c r="G85" s="69" t="s">
        <v>1156</v>
      </c>
      <c r="H85" s="110" t="s">
        <v>309</v>
      </c>
      <c r="I85" s="115"/>
      <c r="J85" s="111"/>
      <c r="K85" s="110"/>
      <c r="L85" s="119" t="s">
        <v>808</v>
      </c>
      <c r="M85" s="372" t="s">
        <v>1731</v>
      </c>
    </row>
    <row r="86" spans="1:13" s="121" customFormat="1" ht="98" x14ac:dyDescent="0.2">
      <c r="A86" s="116" t="s">
        <v>303</v>
      </c>
      <c r="B86" s="114" t="s">
        <v>992</v>
      </c>
      <c r="C86" s="114" t="s">
        <v>993</v>
      </c>
      <c r="D86" s="117" t="s">
        <v>1157</v>
      </c>
      <c r="E86" s="118" t="s">
        <v>1082</v>
      </c>
      <c r="F86" s="118" t="s">
        <v>311</v>
      </c>
      <c r="G86" s="69" t="s">
        <v>1158</v>
      </c>
      <c r="H86" s="110" t="s">
        <v>309</v>
      </c>
      <c r="I86" s="115"/>
      <c r="J86" s="111"/>
      <c r="K86" s="110"/>
      <c r="L86" s="119" t="s">
        <v>808</v>
      </c>
      <c r="M86" s="372" t="s">
        <v>1731</v>
      </c>
    </row>
    <row r="87" spans="1:13" s="121" customFormat="1" ht="70" x14ac:dyDescent="0.2">
      <c r="A87" s="116" t="s">
        <v>303</v>
      </c>
      <c r="B87" s="114" t="s">
        <v>1159</v>
      </c>
      <c r="C87" s="114" t="s">
        <v>1005</v>
      </c>
      <c r="D87" s="117" t="s">
        <v>1160</v>
      </c>
      <c r="E87" s="118" t="s">
        <v>1082</v>
      </c>
      <c r="F87" s="118" t="s">
        <v>683</v>
      </c>
      <c r="G87" s="69" t="s">
        <v>1161</v>
      </c>
      <c r="H87" s="110" t="s">
        <v>309</v>
      </c>
      <c r="I87" s="115" t="s">
        <v>1162</v>
      </c>
      <c r="J87" s="111" t="s">
        <v>309</v>
      </c>
      <c r="K87" s="110" t="s">
        <v>309</v>
      </c>
      <c r="L87" s="119" t="s">
        <v>808</v>
      </c>
      <c r="M87" s="185" t="s">
        <v>1732</v>
      </c>
    </row>
    <row r="88" spans="1:13" s="121" customFormat="1" ht="70" x14ac:dyDescent="0.2">
      <c r="A88" s="116" t="s">
        <v>303</v>
      </c>
      <c r="B88" s="114" t="s">
        <v>1159</v>
      </c>
      <c r="C88" s="114" t="s">
        <v>1005</v>
      </c>
      <c r="D88" s="117" t="s">
        <v>1163</v>
      </c>
      <c r="E88" s="118" t="s">
        <v>1082</v>
      </c>
      <c r="F88" s="118" t="s">
        <v>683</v>
      </c>
      <c r="G88" s="69" t="s">
        <v>1161</v>
      </c>
      <c r="H88" s="110" t="s">
        <v>309</v>
      </c>
      <c r="I88" s="115" t="s">
        <v>1162</v>
      </c>
      <c r="J88" s="111" t="s">
        <v>309</v>
      </c>
      <c r="K88" s="110" t="s">
        <v>309</v>
      </c>
      <c r="L88" s="119" t="s">
        <v>808</v>
      </c>
      <c r="M88" s="185" t="s">
        <v>1732</v>
      </c>
    </row>
    <row r="89" spans="1:13" s="121" customFormat="1" ht="70" x14ac:dyDescent="0.2">
      <c r="A89" s="116" t="s">
        <v>303</v>
      </c>
      <c r="B89" s="114" t="s">
        <v>1159</v>
      </c>
      <c r="C89" s="114" t="s">
        <v>1005</v>
      </c>
      <c r="D89" s="117" t="s">
        <v>1164</v>
      </c>
      <c r="E89" s="118" t="s">
        <v>683</v>
      </c>
      <c r="F89" s="118" t="s">
        <v>683</v>
      </c>
      <c r="G89" s="69" t="s">
        <v>1165</v>
      </c>
      <c r="H89" s="110" t="s">
        <v>309</v>
      </c>
      <c r="I89" s="115" t="s">
        <v>1166</v>
      </c>
      <c r="J89" s="111" t="s">
        <v>309</v>
      </c>
      <c r="K89" s="110" t="s">
        <v>309</v>
      </c>
      <c r="L89" s="119" t="s">
        <v>808</v>
      </c>
      <c r="M89" s="185" t="s">
        <v>1732</v>
      </c>
    </row>
    <row r="90" spans="1:13" s="121" customFormat="1" ht="70" x14ac:dyDescent="0.2">
      <c r="A90" s="116" t="s">
        <v>303</v>
      </c>
      <c r="B90" s="114" t="s">
        <v>1159</v>
      </c>
      <c r="C90" s="114" t="s">
        <v>1005</v>
      </c>
      <c r="D90" s="117" t="s">
        <v>1167</v>
      </c>
      <c r="E90" s="118" t="s">
        <v>1082</v>
      </c>
      <c r="F90" s="118" t="s">
        <v>311</v>
      </c>
      <c r="G90" s="69"/>
      <c r="H90" s="110" t="s">
        <v>309</v>
      </c>
      <c r="I90" s="115" t="s">
        <v>1166</v>
      </c>
      <c r="J90" s="111" t="s">
        <v>309</v>
      </c>
      <c r="K90" s="110" t="s">
        <v>309</v>
      </c>
      <c r="L90" s="119" t="s">
        <v>808</v>
      </c>
      <c r="M90" s="185" t="s">
        <v>1732</v>
      </c>
    </row>
    <row r="91" spans="1:13" s="121" customFormat="1" ht="70" x14ac:dyDescent="0.2">
      <c r="A91" s="116" t="s">
        <v>303</v>
      </c>
      <c r="B91" s="114" t="s">
        <v>1159</v>
      </c>
      <c r="C91" s="114" t="s">
        <v>1005</v>
      </c>
      <c r="D91" s="117" t="s">
        <v>1168</v>
      </c>
      <c r="E91" s="118" t="s">
        <v>1082</v>
      </c>
      <c r="F91" s="118" t="s">
        <v>309</v>
      </c>
      <c r="G91" s="69"/>
      <c r="H91" s="110" t="s">
        <v>309</v>
      </c>
      <c r="I91" s="115" t="s">
        <v>1166</v>
      </c>
      <c r="J91" s="111" t="s">
        <v>309</v>
      </c>
      <c r="K91" s="110" t="s">
        <v>309</v>
      </c>
      <c r="L91" s="119" t="s">
        <v>808</v>
      </c>
      <c r="M91" s="185" t="s">
        <v>1732</v>
      </c>
    </row>
    <row r="92" spans="1:13" s="121" customFormat="1" ht="70" x14ac:dyDescent="0.2">
      <c r="A92" s="116" t="s">
        <v>303</v>
      </c>
      <c r="B92" s="114" t="s">
        <v>1159</v>
      </c>
      <c r="C92" s="114" t="s">
        <v>1005</v>
      </c>
      <c r="D92" s="117" t="s">
        <v>1157</v>
      </c>
      <c r="E92" s="118" t="s">
        <v>1082</v>
      </c>
      <c r="F92" s="118" t="s">
        <v>311</v>
      </c>
      <c r="G92" s="69"/>
      <c r="H92" s="110" t="s">
        <v>309</v>
      </c>
      <c r="I92" s="115" t="s">
        <v>1135</v>
      </c>
      <c r="J92" s="111" t="s">
        <v>309</v>
      </c>
      <c r="K92" s="110" t="s">
        <v>309</v>
      </c>
      <c r="L92" s="119" t="s">
        <v>808</v>
      </c>
      <c r="M92" s="185" t="s">
        <v>1732</v>
      </c>
    </row>
    <row r="93" spans="1:13" s="121" customFormat="1" ht="70" x14ac:dyDescent="0.2">
      <c r="A93" s="116" t="s">
        <v>303</v>
      </c>
      <c r="B93" s="114" t="s">
        <v>1159</v>
      </c>
      <c r="C93" s="114" t="s">
        <v>1005</v>
      </c>
      <c r="D93" s="117" t="s">
        <v>1169</v>
      </c>
      <c r="E93" s="118" t="s">
        <v>683</v>
      </c>
      <c r="F93" s="118" t="s">
        <v>309</v>
      </c>
      <c r="G93" s="69"/>
      <c r="H93" s="110" t="s">
        <v>309</v>
      </c>
      <c r="I93" s="115" t="s">
        <v>1166</v>
      </c>
      <c r="J93" s="111" t="s">
        <v>309</v>
      </c>
      <c r="K93" s="110" t="s">
        <v>309</v>
      </c>
      <c r="L93" s="119" t="s">
        <v>808</v>
      </c>
      <c r="M93" s="185" t="s">
        <v>1732</v>
      </c>
    </row>
    <row r="94" spans="1:13" s="121" customFormat="1" ht="28" x14ac:dyDescent="0.2">
      <c r="A94" s="116" t="s">
        <v>303</v>
      </c>
      <c r="B94" s="114" t="s">
        <v>1170</v>
      </c>
      <c r="C94" s="114" t="s">
        <v>1028</v>
      </c>
      <c r="D94" s="117" t="s">
        <v>1171</v>
      </c>
      <c r="E94" s="118" t="s">
        <v>1082</v>
      </c>
      <c r="F94" s="118" t="s">
        <v>311</v>
      </c>
      <c r="G94" s="69"/>
      <c r="H94" s="110" t="s">
        <v>309</v>
      </c>
      <c r="I94" s="115"/>
      <c r="J94" s="111"/>
      <c r="K94" s="110"/>
      <c r="L94" s="119" t="str">
        <f t="shared" si="1"/>
        <v>x</v>
      </c>
      <c r="M94" s="120" t="s">
        <v>1078</v>
      </c>
    </row>
    <row r="95" spans="1:13" s="121" customFormat="1" ht="28" x14ac:dyDescent="0.2">
      <c r="A95" s="116" t="s">
        <v>303</v>
      </c>
      <c r="B95" s="114" t="s">
        <v>1170</v>
      </c>
      <c r="C95" s="114" t="s">
        <v>1028</v>
      </c>
      <c r="D95" s="117" t="s">
        <v>1172</v>
      </c>
      <c r="E95" s="118" t="s">
        <v>1082</v>
      </c>
      <c r="F95" s="118" t="s">
        <v>311</v>
      </c>
      <c r="G95" s="69"/>
      <c r="H95" s="110" t="s">
        <v>309</v>
      </c>
      <c r="I95" s="115"/>
      <c r="J95" s="111"/>
      <c r="K95" s="110"/>
      <c r="L95" s="119" t="str">
        <f t="shared" si="1"/>
        <v>x</v>
      </c>
      <c r="M95" s="120" t="s">
        <v>1078</v>
      </c>
    </row>
    <row r="96" spans="1:13" s="121" customFormat="1" ht="113" x14ac:dyDescent="0.2">
      <c r="A96" s="116" t="s">
        <v>303</v>
      </c>
      <c r="B96" s="114" t="s">
        <v>1170</v>
      </c>
      <c r="C96" s="114" t="s">
        <v>1028</v>
      </c>
      <c r="D96" s="117" t="s">
        <v>1173</v>
      </c>
      <c r="E96" s="118" t="s">
        <v>1082</v>
      </c>
      <c r="F96" s="118" t="s">
        <v>311</v>
      </c>
      <c r="G96" s="69" t="s">
        <v>1174</v>
      </c>
      <c r="H96" s="110" t="s">
        <v>309</v>
      </c>
      <c r="I96" s="115"/>
      <c r="J96" s="111"/>
      <c r="K96" s="110"/>
      <c r="L96" s="119" t="str">
        <f t="shared" si="1"/>
        <v>x</v>
      </c>
      <c r="M96" s="120" t="s">
        <v>1078</v>
      </c>
    </row>
    <row r="97" spans="1:13" s="121" customFormat="1" ht="28" x14ac:dyDescent="0.2">
      <c r="A97" s="116" t="s">
        <v>303</v>
      </c>
      <c r="B97" s="114" t="s">
        <v>1170</v>
      </c>
      <c r="C97" s="114" t="s">
        <v>1028</v>
      </c>
      <c r="D97" s="117" t="s">
        <v>1175</v>
      </c>
      <c r="E97" s="118" t="s">
        <v>1082</v>
      </c>
      <c r="F97" s="118" t="s">
        <v>311</v>
      </c>
      <c r="G97" s="69"/>
      <c r="H97" s="110" t="s">
        <v>309</v>
      </c>
      <c r="I97" s="115"/>
      <c r="J97" s="111"/>
      <c r="K97" s="110"/>
      <c r="L97" s="119" t="str">
        <f t="shared" si="1"/>
        <v>x</v>
      </c>
      <c r="M97" s="120" t="s">
        <v>1078</v>
      </c>
    </row>
    <row r="98" spans="1:13" s="121" customFormat="1" ht="99" x14ac:dyDescent="0.2">
      <c r="A98" s="116" t="s">
        <v>303</v>
      </c>
      <c r="B98" s="114" t="s">
        <v>1065</v>
      </c>
      <c r="C98" s="114" t="s">
        <v>1066</v>
      </c>
      <c r="D98" s="117" t="s">
        <v>1176</v>
      </c>
      <c r="E98" s="118" t="s">
        <v>1082</v>
      </c>
      <c r="F98" s="118" t="s">
        <v>309</v>
      </c>
      <c r="G98" s="69" t="s">
        <v>1177</v>
      </c>
      <c r="H98" s="110" t="s">
        <v>309</v>
      </c>
      <c r="I98" s="115"/>
      <c r="J98" s="111"/>
      <c r="K98" s="110"/>
      <c r="L98" s="119" t="str">
        <f t="shared" si="1"/>
        <v>x</v>
      </c>
      <c r="M98" s="372" t="s">
        <v>1179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22"/>
  <sheetViews>
    <sheetView workbookViewId="0">
      <selection activeCell="A4" sqref="A4"/>
    </sheetView>
  </sheetViews>
  <sheetFormatPr baseColWidth="10" defaultColWidth="8.6640625" defaultRowHeight="15" x14ac:dyDescent="0.2"/>
  <cols>
    <col min="2" max="2" width="34.83203125" customWidth="1"/>
    <col min="5" max="5" width="32.1640625" bestFit="1" customWidth="1"/>
    <col min="6" max="6" width="14.1640625" customWidth="1"/>
    <col min="9" max="9" width="12.5" customWidth="1"/>
    <col min="10" max="10" width="27.5" customWidth="1"/>
    <col min="11" max="11" width="14.6640625" customWidth="1"/>
    <col min="13" max="13" width="15" customWidth="1"/>
    <col min="14" max="14" width="13.83203125" customWidth="1"/>
    <col min="15" max="15" width="22" customWidth="1"/>
    <col min="16" max="16" width="12.6640625" customWidth="1"/>
    <col min="17" max="17" width="19.33203125" customWidth="1"/>
    <col min="18" max="18" width="12.33203125" customWidth="1"/>
    <col min="19" max="19" width="10.83203125" customWidth="1"/>
    <col min="20" max="20" width="39.5" customWidth="1"/>
  </cols>
  <sheetData>
    <row r="1" spans="1:20" ht="16" thickBot="1" x14ac:dyDescent="0.25">
      <c r="A1" s="294" t="s">
        <v>127</v>
      </c>
      <c r="B1" s="5"/>
      <c r="C1" s="5"/>
      <c r="D1" s="5"/>
      <c r="E1" s="5"/>
      <c r="F1" s="5"/>
      <c r="G1" s="5"/>
      <c r="H1" s="5"/>
      <c r="I1" s="5"/>
      <c r="J1" s="5"/>
      <c r="K1" s="5"/>
      <c r="L1" s="5"/>
      <c r="M1" s="5"/>
      <c r="N1" s="5"/>
      <c r="O1" s="5"/>
      <c r="P1" s="5"/>
      <c r="Q1" s="5"/>
      <c r="R1" s="5"/>
      <c r="S1" s="5"/>
      <c r="T1" s="5"/>
    </row>
    <row r="2" spans="1:20" x14ac:dyDescent="0.2">
      <c r="A2" s="5"/>
      <c r="B2" s="5"/>
      <c r="C2" s="5"/>
      <c r="D2" s="5"/>
      <c r="E2" s="5"/>
      <c r="F2" s="5"/>
      <c r="G2" s="5"/>
      <c r="H2" s="5"/>
      <c r="I2" s="5"/>
      <c r="J2" s="5"/>
      <c r="K2" s="5"/>
      <c r="L2" s="5"/>
      <c r="M2" s="5"/>
      <c r="N2" s="5"/>
      <c r="O2" s="5"/>
      <c r="P2" s="5"/>
      <c r="Q2" s="5"/>
      <c r="R2" s="5"/>
      <c r="S2" s="54" t="s">
        <v>1</v>
      </c>
      <c r="T2" s="31" t="s">
        <v>2</v>
      </c>
    </row>
    <row r="3" spans="1:20" ht="16" thickBot="1" x14ac:dyDescent="0.25">
      <c r="A3" s="49"/>
      <c r="B3" s="49"/>
      <c r="C3" s="49"/>
      <c r="D3" s="49"/>
      <c r="E3" s="49"/>
      <c r="F3" s="49"/>
      <c r="G3" s="49"/>
      <c r="H3" s="49"/>
      <c r="I3" s="49"/>
      <c r="J3" s="49"/>
      <c r="K3" s="5"/>
      <c r="L3" s="5"/>
      <c r="M3" s="5"/>
      <c r="N3" s="5"/>
      <c r="O3" s="5"/>
      <c r="P3" s="5"/>
      <c r="Q3" s="5"/>
      <c r="R3" s="5"/>
      <c r="S3" s="4" t="s">
        <v>3</v>
      </c>
      <c r="T3" s="32">
        <v>2021</v>
      </c>
    </row>
    <row r="4" spans="1:20" s="566" customFormat="1" ht="113" thickBot="1" x14ac:dyDescent="0.25">
      <c r="A4" s="565" t="s">
        <v>4</v>
      </c>
      <c r="B4" s="565" t="s">
        <v>128</v>
      </c>
      <c r="C4" s="50" t="s">
        <v>7</v>
      </c>
      <c r="D4" s="34" t="s">
        <v>129</v>
      </c>
      <c r="E4" s="34" t="s">
        <v>130</v>
      </c>
      <c r="F4" s="51" t="s">
        <v>131</v>
      </c>
      <c r="G4" s="52" t="s">
        <v>132</v>
      </c>
      <c r="H4" s="565" t="s">
        <v>133</v>
      </c>
      <c r="I4" s="565" t="s">
        <v>134</v>
      </c>
      <c r="J4" s="565" t="s">
        <v>135</v>
      </c>
      <c r="K4" s="565" t="s">
        <v>136</v>
      </c>
      <c r="L4" s="565" t="s">
        <v>137</v>
      </c>
      <c r="M4" s="565" t="s">
        <v>138</v>
      </c>
      <c r="N4" s="565" t="s">
        <v>139</v>
      </c>
      <c r="O4" s="565" t="s">
        <v>15</v>
      </c>
      <c r="P4" s="53" t="s">
        <v>140</v>
      </c>
      <c r="Q4" s="53" t="s">
        <v>141</v>
      </c>
      <c r="R4" s="53" t="s">
        <v>142</v>
      </c>
      <c r="S4" s="53" t="s">
        <v>143</v>
      </c>
      <c r="T4" s="53" t="s">
        <v>126</v>
      </c>
    </row>
    <row r="5" spans="1:20" ht="56" x14ac:dyDescent="0.2">
      <c r="A5" s="118" t="s">
        <v>303</v>
      </c>
      <c r="B5" s="116" t="s">
        <v>1180</v>
      </c>
      <c r="C5" s="116" t="s">
        <v>1181</v>
      </c>
      <c r="D5" s="130" t="s">
        <v>1182</v>
      </c>
      <c r="E5" s="562" t="s">
        <v>1183</v>
      </c>
      <c r="F5" s="122" t="s">
        <v>1184</v>
      </c>
      <c r="G5" s="122" t="s">
        <v>1185</v>
      </c>
      <c r="H5" s="131" t="s">
        <v>1186</v>
      </c>
      <c r="I5" s="132" t="s">
        <v>311</v>
      </c>
      <c r="J5" s="131" t="s">
        <v>1187</v>
      </c>
      <c r="K5" s="116" t="s">
        <v>1188</v>
      </c>
      <c r="L5" s="116" t="s">
        <v>311</v>
      </c>
      <c r="M5" s="116" t="s">
        <v>1189</v>
      </c>
      <c r="N5" s="116" t="s">
        <v>393</v>
      </c>
      <c r="O5" s="117" t="s">
        <v>1190</v>
      </c>
      <c r="P5" s="182" t="s">
        <v>393</v>
      </c>
      <c r="Q5" s="124" t="s">
        <v>1191</v>
      </c>
      <c r="R5" s="123">
        <v>0.14000000000000001</v>
      </c>
      <c r="S5" s="124">
        <v>0.28999999999999998</v>
      </c>
      <c r="T5" s="560" t="s">
        <v>1192</v>
      </c>
    </row>
    <row r="6" spans="1:20" ht="56" x14ac:dyDescent="0.2">
      <c r="A6" s="118" t="s">
        <v>303</v>
      </c>
      <c r="B6" s="126" t="s">
        <v>1180</v>
      </c>
      <c r="C6" s="126" t="s">
        <v>1181</v>
      </c>
      <c r="D6" s="133" t="s">
        <v>1182</v>
      </c>
      <c r="E6" s="563" t="s">
        <v>1193</v>
      </c>
      <c r="F6" s="125" t="s">
        <v>1184</v>
      </c>
      <c r="G6" s="125" t="s">
        <v>1185</v>
      </c>
      <c r="H6" s="127" t="s">
        <v>1186</v>
      </c>
      <c r="I6" s="134" t="s">
        <v>311</v>
      </c>
      <c r="J6" s="127" t="s">
        <v>1187</v>
      </c>
      <c r="K6" s="126" t="s">
        <v>1188</v>
      </c>
      <c r="L6" s="126" t="s">
        <v>311</v>
      </c>
      <c r="M6" s="126" t="s">
        <v>1189</v>
      </c>
      <c r="N6" s="126" t="s">
        <v>393</v>
      </c>
      <c r="O6" s="323" t="s">
        <v>1190</v>
      </c>
      <c r="P6" s="182" t="s">
        <v>393</v>
      </c>
      <c r="Q6" s="123" t="s">
        <v>1191</v>
      </c>
      <c r="R6" s="123">
        <v>0.14000000000000001</v>
      </c>
      <c r="S6" s="123">
        <v>0.28999999999999998</v>
      </c>
      <c r="T6" s="561" t="s">
        <v>1192</v>
      </c>
    </row>
    <row r="7" spans="1:20" ht="56" x14ac:dyDescent="0.2">
      <c r="A7" s="118" t="s">
        <v>303</v>
      </c>
      <c r="B7" s="126" t="s">
        <v>1180</v>
      </c>
      <c r="C7" s="126" t="s">
        <v>1181</v>
      </c>
      <c r="D7" s="133" t="s">
        <v>1182</v>
      </c>
      <c r="E7" s="563" t="s">
        <v>1194</v>
      </c>
      <c r="F7" s="125" t="s">
        <v>1184</v>
      </c>
      <c r="G7" s="125" t="s">
        <v>1185</v>
      </c>
      <c r="H7" s="127" t="s">
        <v>1186</v>
      </c>
      <c r="I7" s="134" t="s">
        <v>311</v>
      </c>
      <c r="J7" s="127" t="s">
        <v>1187</v>
      </c>
      <c r="K7" s="126" t="s">
        <v>1188</v>
      </c>
      <c r="L7" s="126" t="s">
        <v>311</v>
      </c>
      <c r="M7" s="126" t="s">
        <v>1189</v>
      </c>
      <c r="N7" s="126" t="s">
        <v>393</v>
      </c>
      <c r="O7" s="323" t="s">
        <v>1190</v>
      </c>
      <c r="P7" s="182" t="s">
        <v>393</v>
      </c>
      <c r="Q7" s="123" t="s">
        <v>1191</v>
      </c>
      <c r="R7" s="123">
        <v>0.14000000000000001</v>
      </c>
      <c r="S7" s="123">
        <v>0.28999999999999998</v>
      </c>
      <c r="T7" s="561" t="s">
        <v>1195</v>
      </c>
    </row>
    <row r="8" spans="1:20" ht="56" x14ac:dyDescent="0.2">
      <c r="A8" s="118" t="s">
        <v>303</v>
      </c>
      <c r="B8" s="126" t="s">
        <v>1180</v>
      </c>
      <c r="C8" s="126" t="s">
        <v>1181</v>
      </c>
      <c r="D8" s="133" t="s">
        <v>1182</v>
      </c>
      <c r="E8" s="563" t="s">
        <v>1196</v>
      </c>
      <c r="F8" s="126" t="s">
        <v>1184</v>
      </c>
      <c r="G8" s="135" t="s">
        <v>1185</v>
      </c>
      <c r="H8" s="127" t="s">
        <v>1186</v>
      </c>
      <c r="I8" s="134" t="s">
        <v>311</v>
      </c>
      <c r="J8" s="127" t="s">
        <v>1187</v>
      </c>
      <c r="K8" s="126" t="s">
        <v>1188</v>
      </c>
      <c r="L8" s="126" t="s">
        <v>311</v>
      </c>
      <c r="M8" s="126" t="s">
        <v>1189</v>
      </c>
      <c r="N8" s="126" t="s">
        <v>393</v>
      </c>
      <c r="O8" s="323" t="s">
        <v>1190</v>
      </c>
      <c r="P8" s="182" t="s">
        <v>393</v>
      </c>
      <c r="Q8" s="123" t="s">
        <v>1191</v>
      </c>
      <c r="R8" s="123">
        <v>0.14000000000000001</v>
      </c>
      <c r="S8" s="123">
        <v>0.28999999999999998</v>
      </c>
      <c r="T8" s="561" t="s">
        <v>1195</v>
      </c>
    </row>
    <row r="9" spans="1:20" ht="56" x14ac:dyDescent="0.2">
      <c r="A9" s="118" t="s">
        <v>303</v>
      </c>
      <c r="B9" s="126" t="s">
        <v>1180</v>
      </c>
      <c r="C9" s="126" t="s">
        <v>1181</v>
      </c>
      <c r="D9" s="133" t="s">
        <v>1182</v>
      </c>
      <c r="E9" s="563" t="s">
        <v>1197</v>
      </c>
      <c r="F9" s="126" t="s">
        <v>1184</v>
      </c>
      <c r="G9" s="135" t="s">
        <v>1185</v>
      </c>
      <c r="H9" s="127" t="s">
        <v>1186</v>
      </c>
      <c r="I9" s="134" t="s">
        <v>311</v>
      </c>
      <c r="J9" s="127" t="s">
        <v>1187</v>
      </c>
      <c r="K9" s="126" t="s">
        <v>1188</v>
      </c>
      <c r="L9" s="126" t="s">
        <v>311</v>
      </c>
      <c r="M9" s="126" t="s">
        <v>1189</v>
      </c>
      <c r="N9" s="126" t="s">
        <v>393</v>
      </c>
      <c r="O9" s="323" t="s">
        <v>1190</v>
      </c>
      <c r="P9" s="182" t="s">
        <v>393</v>
      </c>
      <c r="Q9" s="123" t="s">
        <v>1191</v>
      </c>
      <c r="R9" s="123">
        <v>0.14000000000000001</v>
      </c>
      <c r="S9" s="123">
        <v>0.28999999999999998</v>
      </c>
      <c r="T9" s="561" t="s">
        <v>1192</v>
      </c>
    </row>
    <row r="10" spans="1:20" ht="56" x14ac:dyDescent="0.2">
      <c r="A10" s="118" t="s">
        <v>303</v>
      </c>
      <c r="B10" s="126" t="s">
        <v>1180</v>
      </c>
      <c r="C10" s="126" t="s">
        <v>1181</v>
      </c>
      <c r="D10" s="133" t="s">
        <v>1182</v>
      </c>
      <c r="E10" s="564" t="s">
        <v>1198</v>
      </c>
      <c r="F10" s="126" t="s">
        <v>1184</v>
      </c>
      <c r="G10" s="135" t="s">
        <v>1185</v>
      </c>
      <c r="H10" s="127" t="s">
        <v>1186</v>
      </c>
      <c r="I10" s="134" t="s">
        <v>311</v>
      </c>
      <c r="J10" s="127" t="s">
        <v>1187</v>
      </c>
      <c r="K10" s="134" t="s">
        <v>1188</v>
      </c>
      <c r="L10" s="134" t="s">
        <v>311</v>
      </c>
      <c r="M10" s="134" t="s">
        <v>1189</v>
      </c>
      <c r="N10" s="134" t="s">
        <v>393</v>
      </c>
      <c r="O10" s="128" t="s">
        <v>1190</v>
      </c>
      <c r="P10" s="182" t="s">
        <v>393</v>
      </c>
      <c r="Q10" s="123" t="s">
        <v>393</v>
      </c>
      <c r="R10" s="123" t="s">
        <v>393</v>
      </c>
      <c r="S10" s="123" t="s">
        <v>393</v>
      </c>
      <c r="T10" s="123" t="s">
        <v>1199</v>
      </c>
    </row>
    <row r="11" spans="1:20" ht="56" x14ac:dyDescent="0.2">
      <c r="A11" s="118" t="s">
        <v>303</v>
      </c>
      <c r="B11" s="126" t="s">
        <v>1180</v>
      </c>
      <c r="C11" s="126" t="s">
        <v>1181</v>
      </c>
      <c r="D11" s="133" t="s">
        <v>1182</v>
      </c>
      <c r="E11" s="564" t="s">
        <v>1200</v>
      </c>
      <c r="F11" s="126" t="s">
        <v>1184</v>
      </c>
      <c r="G11" s="135" t="s">
        <v>1185</v>
      </c>
      <c r="H11" s="127" t="s">
        <v>1186</v>
      </c>
      <c r="I11" s="134" t="s">
        <v>311</v>
      </c>
      <c r="J11" s="127" t="s">
        <v>1187</v>
      </c>
      <c r="K11" s="134" t="s">
        <v>1188</v>
      </c>
      <c r="L11" s="134" t="s">
        <v>311</v>
      </c>
      <c r="M11" s="134" t="s">
        <v>1189</v>
      </c>
      <c r="N11" s="134" t="s">
        <v>393</v>
      </c>
      <c r="O11" s="128" t="s">
        <v>1190</v>
      </c>
      <c r="P11" s="182" t="s">
        <v>393</v>
      </c>
      <c r="Q11" s="123" t="s">
        <v>1191</v>
      </c>
      <c r="R11" s="123">
        <v>0.14000000000000001</v>
      </c>
      <c r="S11" s="123">
        <v>0.28999999999999998</v>
      </c>
      <c r="T11" s="123"/>
    </row>
    <row r="12" spans="1:20" ht="56" x14ac:dyDescent="0.2">
      <c r="A12" s="118" t="s">
        <v>303</v>
      </c>
      <c r="B12" s="126" t="s">
        <v>1180</v>
      </c>
      <c r="C12" s="126" t="s">
        <v>1181</v>
      </c>
      <c r="D12" s="133" t="s">
        <v>1182</v>
      </c>
      <c r="E12" s="564" t="s">
        <v>1201</v>
      </c>
      <c r="F12" s="126" t="s">
        <v>1184</v>
      </c>
      <c r="G12" s="135" t="s">
        <v>1185</v>
      </c>
      <c r="H12" s="127" t="s">
        <v>1186</v>
      </c>
      <c r="I12" s="134" t="s">
        <v>311</v>
      </c>
      <c r="J12" s="127" t="s">
        <v>1187</v>
      </c>
      <c r="K12" s="134" t="s">
        <v>1188</v>
      </c>
      <c r="L12" s="134" t="s">
        <v>311</v>
      </c>
      <c r="M12" s="134" t="s">
        <v>1189</v>
      </c>
      <c r="N12" s="134" t="s">
        <v>393</v>
      </c>
      <c r="O12" s="128" t="s">
        <v>1190</v>
      </c>
      <c r="P12" s="182" t="s">
        <v>393</v>
      </c>
      <c r="Q12" s="123" t="s">
        <v>1191</v>
      </c>
      <c r="R12" s="123">
        <v>0.14000000000000001</v>
      </c>
      <c r="S12" s="123">
        <v>0.28999999999999998</v>
      </c>
      <c r="T12" s="123"/>
    </row>
    <row r="13" spans="1:20" ht="56" x14ac:dyDescent="0.2">
      <c r="A13" s="118" t="s">
        <v>303</v>
      </c>
      <c r="B13" s="126" t="s">
        <v>1180</v>
      </c>
      <c r="C13" s="126" t="s">
        <v>1181</v>
      </c>
      <c r="D13" s="133" t="s">
        <v>1182</v>
      </c>
      <c r="E13" s="564" t="s">
        <v>1202</v>
      </c>
      <c r="F13" s="126" t="s">
        <v>1184</v>
      </c>
      <c r="G13" s="135" t="s">
        <v>1185</v>
      </c>
      <c r="H13" s="127" t="s">
        <v>1186</v>
      </c>
      <c r="I13" s="134" t="s">
        <v>311</v>
      </c>
      <c r="J13" s="127" t="s">
        <v>1187</v>
      </c>
      <c r="K13" s="134" t="s">
        <v>1188</v>
      </c>
      <c r="L13" s="134" t="s">
        <v>311</v>
      </c>
      <c r="M13" s="134" t="s">
        <v>1189</v>
      </c>
      <c r="N13" s="134" t="s">
        <v>393</v>
      </c>
      <c r="O13" s="128" t="s">
        <v>1190</v>
      </c>
      <c r="P13" s="182" t="s">
        <v>393</v>
      </c>
      <c r="Q13" s="123" t="s">
        <v>1191</v>
      </c>
      <c r="R13" s="123">
        <v>0.14000000000000001</v>
      </c>
      <c r="S13" s="123">
        <v>0.28999999999999998</v>
      </c>
      <c r="T13" s="123"/>
    </row>
    <row r="14" spans="1:20" ht="56" x14ac:dyDescent="0.2">
      <c r="A14" s="118" t="s">
        <v>303</v>
      </c>
      <c r="B14" s="126" t="s">
        <v>1180</v>
      </c>
      <c r="C14" s="126" t="s">
        <v>1181</v>
      </c>
      <c r="D14" s="133" t="s">
        <v>1182</v>
      </c>
      <c r="E14" s="564" t="s">
        <v>1183</v>
      </c>
      <c r="F14" s="126" t="s">
        <v>1203</v>
      </c>
      <c r="G14" s="135" t="s">
        <v>1185</v>
      </c>
      <c r="H14" s="127" t="s">
        <v>1186</v>
      </c>
      <c r="I14" s="134" t="s">
        <v>311</v>
      </c>
      <c r="J14" s="127" t="s">
        <v>1187</v>
      </c>
      <c r="K14" s="134" t="s">
        <v>1188</v>
      </c>
      <c r="L14" s="134" t="s">
        <v>311</v>
      </c>
      <c r="M14" s="134" t="s">
        <v>1189</v>
      </c>
      <c r="N14" s="134" t="s">
        <v>393</v>
      </c>
      <c r="O14" s="128" t="s">
        <v>1190</v>
      </c>
      <c r="P14" s="182" t="s">
        <v>393</v>
      </c>
      <c r="Q14" s="123" t="s">
        <v>1191</v>
      </c>
      <c r="R14" s="123">
        <v>0.25</v>
      </c>
      <c r="S14" s="123">
        <v>0.25</v>
      </c>
      <c r="T14" s="123" t="s">
        <v>1204</v>
      </c>
    </row>
    <row r="15" spans="1:20" ht="56" x14ac:dyDescent="0.2">
      <c r="A15" s="118" t="s">
        <v>303</v>
      </c>
      <c r="B15" s="126" t="s">
        <v>1180</v>
      </c>
      <c r="C15" s="126" t="s">
        <v>1181</v>
      </c>
      <c r="D15" s="133" t="s">
        <v>1182</v>
      </c>
      <c r="E15" s="564" t="s">
        <v>1193</v>
      </c>
      <c r="F15" s="126" t="s">
        <v>1203</v>
      </c>
      <c r="G15" s="135" t="s">
        <v>1185</v>
      </c>
      <c r="H15" s="127" t="s">
        <v>1186</v>
      </c>
      <c r="I15" s="134" t="s">
        <v>311</v>
      </c>
      <c r="J15" s="127" t="s">
        <v>1187</v>
      </c>
      <c r="K15" s="134" t="s">
        <v>1188</v>
      </c>
      <c r="L15" s="134" t="s">
        <v>311</v>
      </c>
      <c r="M15" s="134" t="s">
        <v>1189</v>
      </c>
      <c r="N15" s="134" t="s">
        <v>393</v>
      </c>
      <c r="O15" s="128" t="s">
        <v>1190</v>
      </c>
      <c r="P15" s="182" t="s">
        <v>393</v>
      </c>
      <c r="Q15" s="123" t="s">
        <v>1191</v>
      </c>
      <c r="R15" s="123">
        <v>0.25</v>
      </c>
      <c r="S15" s="123">
        <v>0.25</v>
      </c>
      <c r="T15" s="123" t="s">
        <v>1204</v>
      </c>
    </row>
    <row r="16" spans="1:20" ht="56" x14ac:dyDescent="0.2">
      <c r="A16" s="118" t="s">
        <v>303</v>
      </c>
      <c r="B16" s="126" t="s">
        <v>1180</v>
      </c>
      <c r="C16" s="126" t="s">
        <v>1181</v>
      </c>
      <c r="D16" s="133" t="s">
        <v>1182</v>
      </c>
      <c r="E16" s="564" t="s">
        <v>1194</v>
      </c>
      <c r="F16" s="126" t="s">
        <v>1203</v>
      </c>
      <c r="G16" s="135" t="s">
        <v>1185</v>
      </c>
      <c r="H16" s="127" t="s">
        <v>1186</v>
      </c>
      <c r="I16" s="134" t="s">
        <v>311</v>
      </c>
      <c r="J16" s="127" t="s">
        <v>1187</v>
      </c>
      <c r="K16" s="134" t="s">
        <v>1188</v>
      </c>
      <c r="L16" s="134" t="s">
        <v>311</v>
      </c>
      <c r="M16" s="134" t="s">
        <v>1189</v>
      </c>
      <c r="N16" s="134" t="s">
        <v>393</v>
      </c>
      <c r="O16" s="128" t="s">
        <v>1190</v>
      </c>
      <c r="P16" s="182" t="s">
        <v>393</v>
      </c>
      <c r="Q16" s="123" t="s">
        <v>1191</v>
      </c>
      <c r="R16" s="123">
        <v>0.25</v>
      </c>
      <c r="S16" s="123">
        <v>0.25</v>
      </c>
      <c r="T16" s="123" t="s">
        <v>1195</v>
      </c>
    </row>
    <row r="17" spans="1:20" ht="56" x14ac:dyDescent="0.2">
      <c r="A17" s="118" t="s">
        <v>303</v>
      </c>
      <c r="B17" s="126" t="s">
        <v>1180</v>
      </c>
      <c r="C17" s="126" t="s">
        <v>1181</v>
      </c>
      <c r="D17" s="133" t="s">
        <v>1182</v>
      </c>
      <c r="E17" s="564" t="s">
        <v>1196</v>
      </c>
      <c r="F17" s="126" t="s">
        <v>1203</v>
      </c>
      <c r="G17" s="135" t="s">
        <v>1185</v>
      </c>
      <c r="H17" s="127" t="s">
        <v>1186</v>
      </c>
      <c r="I17" s="134" t="s">
        <v>311</v>
      </c>
      <c r="J17" s="127" t="s">
        <v>1187</v>
      </c>
      <c r="K17" s="134" t="s">
        <v>1188</v>
      </c>
      <c r="L17" s="134" t="s">
        <v>311</v>
      </c>
      <c r="M17" s="134" t="s">
        <v>1189</v>
      </c>
      <c r="N17" s="134" t="s">
        <v>393</v>
      </c>
      <c r="O17" s="128" t="s">
        <v>1190</v>
      </c>
      <c r="P17" s="182" t="s">
        <v>393</v>
      </c>
      <c r="Q17" s="123" t="s">
        <v>1191</v>
      </c>
      <c r="R17" s="123">
        <v>0.25</v>
      </c>
      <c r="S17" s="123">
        <v>0.25</v>
      </c>
      <c r="T17" s="123" t="s">
        <v>1195</v>
      </c>
    </row>
    <row r="18" spans="1:20" ht="56" x14ac:dyDescent="0.2">
      <c r="A18" s="118" t="s">
        <v>303</v>
      </c>
      <c r="B18" s="126" t="s">
        <v>1180</v>
      </c>
      <c r="C18" s="126" t="s">
        <v>1181</v>
      </c>
      <c r="D18" s="133" t="s">
        <v>1182</v>
      </c>
      <c r="E18" s="564" t="s">
        <v>1197</v>
      </c>
      <c r="F18" s="126" t="s">
        <v>1203</v>
      </c>
      <c r="G18" s="135" t="s">
        <v>1185</v>
      </c>
      <c r="H18" s="127" t="s">
        <v>1186</v>
      </c>
      <c r="I18" s="134" t="s">
        <v>311</v>
      </c>
      <c r="J18" s="127" t="s">
        <v>1187</v>
      </c>
      <c r="K18" s="134" t="s">
        <v>1188</v>
      </c>
      <c r="L18" s="134" t="s">
        <v>311</v>
      </c>
      <c r="M18" s="134" t="s">
        <v>1189</v>
      </c>
      <c r="N18" s="134" t="s">
        <v>393</v>
      </c>
      <c r="O18" s="128" t="s">
        <v>1190</v>
      </c>
      <c r="P18" s="182" t="s">
        <v>393</v>
      </c>
      <c r="Q18" s="123" t="s">
        <v>1191</v>
      </c>
      <c r="R18" s="123">
        <v>0.25</v>
      </c>
      <c r="S18" s="123">
        <v>0.25</v>
      </c>
      <c r="T18" s="123"/>
    </row>
    <row r="19" spans="1:20" ht="56" x14ac:dyDescent="0.2">
      <c r="A19" s="118" t="s">
        <v>303</v>
      </c>
      <c r="B19" s="126" t="s">
        <v>1180</v>
      </c>
      <c r="C19" s="126" t="s">
        <v>1181</v>
      </c>
      <c r="D19" s="133" t="s">
        <v>1182</v>
      </c>
      <c r="E19" s="564" t="s">
        <v>1198</v>
      </c>
      <c r="F19" s="126" t="s">
        <v>1203</v>
      </c>
      <c r="G19" s="135" t="s">
        <v>1185</v>
      </c>
      <c r="H19" s="127" t="s">
        <v>1186</v>
      </c>
      <c r="I19" s="134" t="s">
        <v>311</v>
      </c>
      <c r="J19" s="127" t="s">
        <v>1187</v>
      </c>
      <c r="K19" s="134" t="s">
        <v>1188</v>
      </c>
      <c r="L19" s="134" t="s">
        <v>311</v>
      </c>
      <c r="M19" s="134" t="s">
        <v>1189</v>
      </c>
      <c r="N19" s="134" t="s">
        <v>393</v>
      </c>
      <c r="O19" s="128" t="s">
        <v>1190</v>
      </c>
      <c r="P19" s="182" t="s">
        <v>393</v>
      </c>
      <c r="Q19" s="123" t="s">
        <v>393</v>
      </c>
      <c r="R19" s="123" t="s">
        <v>393</v>
      </c>
      <c r="S19" s="123" t="s">
        <v>393</v>
      </c>
      <c r="T19" s="123" t="s">
        <v>1199</v>
      </c>
    </row>
    <row r="20" spans="1:20" ht="56" x14ac:dyDescent="0.2">
      <c r="A20" s="118" t="s">
        <v>303</v>
      </c>
      <c r="B20" s="126" t="s">
        <v>1180</v>
      </c>
      <c r="C20" s="126" t="s">
        <v>1181</v>
      </c>
      <c r="D20" s="133" t="s">
        <v>1182</v>
      </c>
      <c r="E20" s="564" t="s">
        <v>1200</v>
      </c>
      <c r="F20" s="126" t="s">
        <v>1203</v>
      </c>
      <c r="G20" s="135" t="s">
        <v>1185</v>
      </c>
      <c r="H20" s="127" t="s">
        <v>1186</v>
      </c>
      <c r="I20" s="134" t="s">
        <v>311</v>
      </c>
      <c r="J20" s="127" t="s">
        <v>1187</v>
      </c>
      <c r="K20" s="134" t="s">
        <v>1188</v>
      </c>
      <c r="L20" s="134" t="s">
        <v>311</v>
      </c>
      <c r="M20" s="134" t="s">
        <v>1189</v>
      </c>
      <c r="N20" s="134" t="s">
        <v>393</v>
      </c>
      <c r="O20" s="128" t="s">
        <v>1190</v>
      </c>
      <c r="P20" s="182" t="s">
        <v>393</v>
      </c>
      <c r="Q20" s="123" t="s">
        <v>393</v>
      </c>
      <c r="R20" s="123" t="s">
        <v>393</v>
      </c>
      <c r="S20" s="123" t="s">
        <v>393</v>
      </c>
      <c r="T20" s="123" t="s">
        <v>1205</v>
      </c>
    </row>
    <row r="21" spans="1:20" ht="56" x14ac:dyDescent="0.2">
      <c r="A21" s="118" t="s">
        <v>303</v>
      </c>
      <c r="B21" s="126" t="s">
        <v>1180</v>
      </c>
      <c r="C21" s="126" t="s">
        <v>1181</v>
      </c>
      <c r="D21" s="133" t="s">
        <v>1182</v>
      </c>
      <c r="E21" s="564" t="s">
        <v>1201</v>
      </c>
      <c r="F21" s="126" t="s">
        <v>1203</v>
      </c>
      <c r="G21" s="135" t="s">
        <v>1185</v>
      </c>
      <c r="H21" s="127" t="s">
        <v>1186</v>
      </c>
      <c r="I21" s="134" t="s">
        <v>311</v>
      </c>
      <c r="J21" s="127" t="s">
        <v>1187</v>
      </c>
      <c r="K21" s="134" t="s">
        <v>1188</v>
      </c>
      <c r="L21" s="134" t="s">
        <v>311</v>
      </c>
      <c r="M21" s="134" t="s">
        <v>1189</v>
      </c>
      <c r="N21" s="134" t="s">
        <v>393</v>
      </c>
      <c r="O21" s="128" t="s">
        <v>1190</v>
      </c>
      <c r="P21" s="182" t="s">
        <v>393</v>
      </c>
      <c r="Q21" s="123" t="s">
        <v>393</v>
      </c>
      <c r="R21" s="123" t="s">
        <v>393</v>
      </c>
      <c r="S21" s="123" t="s">
        <v>393</v>
      </c>
      <c r="T21" s="123" t="s">
        <v>1205</v>
      </c>
    </row>
    <row r="22" spans="1:20" ht="56" x14ac:dyDescent="0.2">
      <c r="A22" s="118" t="s">
        <v>303</v>
      </c>
      <c r="B22" s="126" t="s">
        <v>1180</v>
      </c>
      <c r="C22" s="126" t="s">
        <v>1181</v>
      </c>
      <c r="D22" s="133" t="s">
        <v>1182</v>
      </c>
      <c r="E22" s="564" t="s">
        <v>1202</v>
      </c>
      <c r="F22" s="126" t="s">
        <v>1203</v>
      </c>
      <c r="G22" s="135" t="s">
        <v>1185</v>
      </c>
      <c r="H22" s="127" t="s">
        <v>1186</v>
      </c>
      <c r="I22" s="134" t="s">
        <v>311</v>
      </c>
      <c r="J22" s="127" t="s">
        <v>1187</v>
      </c>
      <c r="K22" s="134" t="s">
        <v>1188</v>
      </c>
      <c r="L22" s="134" t="s">
        <v>311</v>
      </c>
      <c r="M22" s="134" t="s">
        <v>1189</v>
      </c>
      <c r="N22" s="134" t="s">
        <v>393</v>
      </c>
      <c r="O22" s="128" t="s">
        <v>1190</v>
      </c>
      <c r="P22" s="182" t="s">
        <v>393</v>
      </c>
      <c r="Q22" s="123" t="s">
        <v>393</v>
      </c>
      <c r="R22" s="123" t="s">
        <v>393</v>
      </c>
      <c r="S22" s="123" t="s">
        <v>393</v>
      </c>
      <c r="T22" s="123" t="s">
        <v>1205</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2" baseType="variant">
      <vt:variant>
        <vt:lpstr>Arbeitsblätter</vt:lpstr>
      </vt:variant>
      <vt:variant>
        <vt:i4>22</vt:i4>
      </vt:variant>
    </vt:vector>
  </HeadingPairs>
  <TitlesOfParts>
    <vt:vector size="22" baseType="lpstr">
      <vt:lpstr>Table1A List of required stocks</vt:lpstr>
      <vt:lpstr>Table1B Planning of sampling </vt:lpstr>
      <vt:lpstr>Table1C Sampling intensity </vt:lpstr>
      <vt:lpstr>Table1D Recreational Fisheries</vt:lpstr>
      <vt:lpstr>Table1E Anadromous catadromous</vt:lpstr>
      <vt:lpstr>Table1F Incidental by catch</vt:lpstr>
      <vt:lpstr>Table1G List of research survey</vt:lpstr>
      <vt:lpstr>Table1H Research survey data</vt:lpstr>
      <vt:lpstr>Table2A Fishing activity variab</vt:lpstr>
      <vt:lpstr>Table3A  Pop segment fisheries</vt:lpstr>
      <vt:lpstr>Table3B Pop segments aquacultur</vt:lpstr>
      <vt:lpstr>Table3C Pop segments processing</vt:lpstr>
      <vt:lpstr>Table4A Sampling plan descripti</vt:lpstr>
      <vt:lpstr>Table4B Sampling frame descrip</vt:lpstr>
      <vt:lpstr>Table4C Data on the fisheries</vt:lpstr>
      <vt:lpstr>Table4D Landing locations</vt:lpstr>
      <vt:lpstr>Table5A Quality assurance frame</vt:lpstr>
      <vt:lpstr>Table5B Quality assurance frame</vt:lpstr>
      <vt:lpstr>Table6A_Data_availability</vt:lpstr>
      <vt:lpstr>Table7A_Planned Regional_coord</vt:lpstr>
      <vt:lpstr>Table7B_Follow up of Recommenda</vt:lpstr>
      <vt:lpstr>Table7C_Bi- and multilateral </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STERCZEWSKA Monika (MARE)</dc:creator>
  <cp:lastModifiedBy>Dr. Christoph Stransky</cp:lastModifiedBy>
  <dcterms:created xsi:type="dcterms:W3CDTF">2022-02-17T14:35:38Z</dcterms:created>
  <dcterms:modified xsi:type="dcterms:W3CDTF">2022-09-29T08:05:21Z</dcterms:modified>
</cp:coreProperties>
</file>